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WORKOUTS" sheetId="1" r:id="rId1"/>
    <sheet name="CALCULATION 1K, 800, 400, 200" sheetId="2" r:id="rId2"/>
  </sheets>
  <definedNames/>
  <calcPr fullCalcOnLoad="1"/>
</workbook>
</file>

<file path=xl/sharedStrings.xml><?xml version="1.0" encoding="utf-8"?>
<sst xmlns="http://schemas.openxmlformats.org/spreadsheetml/2006/main" count="167" uniqueCount="149">
  <si>
    <t>CALCULATION OF WORKOUT AVERAGE INTERVALS</t>
  </si>
  <si>
    <t>SECONDS</t>
  </si>
  <si>
    <t>1000m</t>
  </si>
  <si>
    <t>800m</t>
  </si>
  <si>
    <t>400m</t>
  </si>
  <si>
    <t>200m</t>
  </si>
  <si>
    <t>:30</t>
  </si>
  <si>
    <t>:32</t>
  </si>
  <si>
    <t>:33</t>
  </si>
  <si>
    <t>:35</t>
  </si>
  <si>
    <t>:36</t>
  </si>
  <si>
    <t>:40</t>
  </si>
  <si>
    <t>:43</t>
  </si>
  <si>
    <t>:46</t>
  </si>
  <si>
    <t>:47</t>
  </si>
  <si>
    <t>:49</t>
  </si>
  <si>
    <t>:52</t>
  </si>
  <si>
    <t>:55</t>
  </si>
  <si>
    <t>1K'S</t>
  </si>
  <si>
    <t>800'S</t>
  </si>
  <si>
    <t>400'S</t>
  </si>
  <si>
    <t>200'S</t>
  </si>
  <si>
    <t>MIN</t>
  </si>
  <si>
    <t>SEC</t>
  </si>
  <si>
    <t>TIME</t>
  </si>
  <si>
    <t>MILE</t>
  </si>
  <si>
    <t>WORKOUT</t>
  </si>
  <si>
    <t>100% EFFORT</t>
  </si>
  <si>
    <t>80% EFFORT</t>
  </si>
  <si>
    <t>85% EFFORT</t>
  </si>
  <si>
    <t>90% EFFORT</t>
  </si>
  <si>
    <t>95% EFFORT</t>
  </si>
  <si>
    <t>TIME TRIAL</t>
  </si>
  <si>
    <t xml:space="preserve">MILE </t>
  </si>
  <si>
    <t>AVERAGE OF INTERVALS</t>
  </si>
  <si>
    <t>5:00</t>
  </si>
  <si>
    <t>5:15</t>
  </si>
  <si>
    <t>MILE TIME TRIAL</t>
  </si>
  <si>
    <t>FACTOR: 2.15</t>
  </si>
  <si>
    <t>FACTOR: 1.95</t>
  </si>
  <si>
    <t>FACTOR: 1.5</t>
  </si>
  <si>
    <t>3:20</t>
  </si>
  <si>
    <t>3:30</t>
  </si>
  <si>
    <t>3:40</t>
  </si>
  <si>
    <t>3:50</t>
  </si>
  <si>
    <t>4:00</t>
  </si>
  <si>
    <t>4:10</t>
  </si>
  <si>
    <t>4:20</t>
  </si>
  <si>
    <t>4:30</t>
  </si>
  <si>
    <t>4:40</t>
  </si>
  <si>
    <t>4:50</t>
  </si>
  <si>
    <t>5:10</t>
  </si>
  <si>
    <t>5:20</t>
  </si>
  <si>
    <t>5:30</t>
  </si>
  <si>
    <t>5:40</t>
  </si>
  <si>
    <t>5:50</t>
  </si>
  <si>
    <t>6:00</t>
  </si>
  <si>
    <t>6:10</t>
  </si>
  <si>
    <t>6:20</t>
  </si>
  <si>
    <t>6:30</t>
  </si>
  <si>
    <t>6:40</t>
  </si>
  <si>
    <t>5:08</t>
  </si>
  <si>
    <t>4:52</t>
  </si>
  <si>
    <t>4:37</t>
  </si>
  <si>
    <t>4:29</t>
  </si>
  <si>
    <t>4:22</t>
  </si>
  <si>
    <t>4:14</t>
  </si>
  <si>
    <t>4:06</t>
  </si>
  <si>
    <t>3:58</t>
  </si>
  <si>
    <t>3:51</t>
  </si>
  <si>
    <t>3:43</t>
  </si>
  <si>
    <t>3:35</t>
  </si>
  <si>
    <t>3:12</t>
  </si>
  <si>
    <t>3:05</t>
  </si>
  <si>
    <t>2:57</t>
  </si>
  <si>
    <t>2:34</t>
  </si>
  <si>
    <t>2:42</t>
  </si>
  <si>
    <t>4:45</t>
  </si>
  <si>
    <t>3:28</t>
  </si>
  <si>
    <t>2:49</t>
  </si>
  <si>
    <t>1:12</t>
  </si>
  <si>
    <t>1:15</t>
  </si>
  <si>
    <t>1:19</t>
  </si>
  <si>
    <t>1:22</t>
  </si>
  <si>
    <t>1:26</t>
  </si>
  <si>
    <t>1:29</t>
  </si>
  <si>
    <t>1:33</t>
  </si>
  <si>
    <t>1:40</t>
  </si>
  <si>
    <t>1:44</t>
  </si>
  <si>
    <t>1:47</t>
  </si>
  <si>
    <t>1:51</t>
  </si>
  <si>
    <t>1:54</t>
  </si>
  <si>
    <t>1:58</t>
  </si>
  <si>
    <t>2:02</t>
  </si>
  <si>
    <t>2:05</t>
  </si>
  <si>
    <t>2:09</t>
  </si>
  <si>
    <t>2:12</t>
  </si>
  <si>
    <t>2:16</t>
  </si>
  <si>
    <t>2:20</t>
  </si>
  <si>
    <t>2:23</t>
  </si>
  <si>
    <t>:38</t>
  </si>
  <si>
    <t>:41</t>
  </si>
  <si>
    <t>:44</t>
  </si>
  <si>
    <t>:51</t>
  </si>
  <si>
    <t>:54</t>
  </si>
  <si>
    <t>:57</t>
  </si>
  <si>
    <t>:59</t>
  </si>
  <si>
    <t>1:00</t>
  </si>
  <si>
    <t>1:02</t>
  </si>
  <si>
    <t>1:03</t>
  </si>
  <si>
    <t>9:15</t>
  </si>
  <si>
    <t>9:30</t>
  </si>
  <si>
    <t>9:45</t>
  </si>
  <si>
    <t>10:00</t>
  </si>
  <si>
    <t>11:34</t>
  </si>
  <si>
    <t>10:52</t>
  </si>
  <si>
    <t>9:44</t>
  </si>
  <si>
    <t>11:53</t>
  </si>
  <si>
    <t>11:11</t>
  </si>
  <si>
    <t>10:33</t>
  </si>
  <si>
    <t>12:11</t>
  </si>
  <si>
    <t>11:28</t>
  </si>
  <si>
    <t>10:50</t>
  </si>
  <si>
    <t>10:16</t>
  </si>
  <si>
    <t>11:45</t>
  </si>
  <si>
    <t>11:07</t>
  </si>
  <si>
    <t>10:32</t>
  </si>
  <si>
    <t>:25</t>
  </si>
  <si>
    <t>:27</t>
  </si>
  <si>
    <t>:28</t>
  </si>
  <si>
    <t>1:01</t>
  </si>
  <si>
    <t>1:04</t>
  </si>
  <si>
    <t>1:08</t>
  </si>
  <si>
    <t>2:03</t>
  </si>
  <si>
    <t>2:11</t>
  </si>
  <si>
    <t>2:18</t>
  </si>
  <si>
    <t>2:26</t>
  </si>
  <si>
    <t>2:40</t>
  </si>
  <si>
    <t>2:50</t>
  </si>
  <si>
    <t>3:00</t>
  </si>
  <si>
    <t>3:10</t>
  </si>
  <si>
    <t>4:42</t>
  </si>
  <si>
    <t>4:13</t>
  </si>
  <si>
    <t>5:19</t>
  </si>
  <si>
    <t>5:38</t>
  </si>
  <si>
    <t>5:56</t>
  </si>
  <si>
    <t>5:18</t>
  </si>
  <si>
    <t>4:28</t>
  </si>
  <si>
    <t xml:space="preserve">DP/FAST TRACK   MILE REPEATS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</si>
</sst>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Eras Bold ITC"/>
      <family val="2"/>
    </font>
    <font>
      <b/>
      <sz val="14"/>
      <color indexed="8"/>
      <name val="Eras Bold ITC"/>
      <family val="2"/>
    </font>
    <font>
      <sz val="11"/>
      <color indexed="8"/>
      <name val="Eras Demi ITC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 Black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Eras Bold IT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Eras Bold ITC"/>
      <family val="2"/>
    </font>
    <font>
      <sz val="14"/>
      <color theme="1"/>
      <name val="Calibri"/>
      <family val="2"/>
    </font>
    <font>
      <b/>
      <sz val="14"/>
      <color theme="1"/>
      <name val="Eras Bold IT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0" fontId="3" fillId="0" borderId="0" xfId="0" applyNumberFormat="1" applyFont="1" applyBorder="1" applyAlignment="1" quotePrefix="1">
      <alignment horizontal="center"/>
    </xf>
    <xf numFmtId="0" fontId="0" fillId="0" borderId="24" xfId="0" applyBorder="1" applyAlignment="1">
      <alignment/>
    </xf>
    <xf numFmtId="20" fontId="3" fillId="0" borderId="24" xfId="0" applyNumberFormat="1" applyFont="1" applyBorder="1" applyAlignment="1" quotePrefix="1">
      <alignment horizontal="center"/>
    </xf>
    <xf numFmtId="0" fontId="45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20" fontId="3" fillId="0" borderId="26" xfId="0" applyNumberFormat="1" applyFont="1" applyBorder="1" applyAlignment="1" quotePrefix="1">
      <alignment horizontal="center"/>
    </xf>
    <xf numFmtId="0" fontId="0" fillId="0" borderId="26" xfId="0" applyBorder="1" applyAlignment="1">
      <alignment/>
    </xf>
    <xf numFmtId="0" fontId="45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20" fontId="3" fillId="0" borderId="28" xfId="0" applyNumberFormat="1" applyFont="1" applyBorder="1" applyAlignment="1" quotePrefix="1">
      <alignment horizontal="center"/>
    </xf>
    <xf numFmtId="0" fontId="0" fillId="0" borderId="29" xfId="0" applyBorder="1" applyAlignment="1">
      <alignment/>
    </xf>
    <xf numFmtId="0" fontId="45" fillId="0" borderId="29" xfId="0" applyFont="1" applyBorder="1" applyAlignment="1">
      <alignment/>
    </xf>
    <xf numFmtId="20" fontId="3" fillId="0" borderId="29" xfId="0" applyNumberFormat="1" applyFont="1" applyBorder="1" applyAlignment="1" quotePrefix="1">
      <alignment horizontal="center"/>
    </xf>
    <xf numFmtId="0" fontId="3" fillId="0" borderId="30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8" fillId="36" borderId="0" xfId="0" applyFont="1" applyFill="1" applyAlignment="1">
      <alignment/>
    </xf>
    <xf numFmtId="20" fontId="3" fillId="0" borderId="0" xfId="0" applyNumberFormat="1" applyFont="1" applyBorder="1" applyAlignment="1">
      <alignment horizontal="center"/>
    </xf>
    <xf numFmtId="20" fontId="3" fillId="0" borderId="24" xfId="0" applyNumberFormat="1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/>
    </xf>
    <xf numFmtId="0" fontId="44" fillId="35" borderId="21" xfId="0" applyFont="1" applyFill="1" applyBorder="1" applyAlignment="1">
      <alignment horizontal="center"/>
    </xf>
    <xf numFmtId="0" fontId="44" fillId="35" borderId="22" xfId="0" applyFont="1" applyFill="1" applyBorder="1" applyAlignment="1">
      <alignment horizontal="center"/>
    </xf>
    <xf numFmtId="0" fontId="44" fillId="35" borderId="23" xfId="0" applyFont="1" applyFill="1" applyBorder="1" applyAlignment="1">
      <alignment horizontal="center"/>
    </xf>
    <xf numFmtId="20" fontId="3" fillId="0" borderId="31" xfId="0" applyNumberFormat="1" applyFont="1" applyBorder="1" applyAlignment="1" quotePrefix="1">
      <alignment horizontal="center"/>
    </xf>
    <xf numFmtId="20" fontId="3" fillId="0" borderId="24" xfId="0" applyNumberFormat="1" applyFont="1" applyBorder="1" applyAlignment="1" quotePrefix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20" fontId="46" fillId="0" borderId="0" xfId="0" applyNumberFormat="1" applyFont="1" applyBorder="1" applyAlignment="1" quotePrefix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20" fontId="3" fillId="0" borderId="32" xfId="0" applyNumberFormat="1" applyFont="1" applyBorder="1" applyAlignment="1" quotePrefix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9" fontId="4" fillId="35" borderId="21" xfId="0" applyNumberFormat="1" applyFont="1" applyFill="1" applyBorder="1" applyAlignment="1">
      <alignment horizontal="center"/>
    </xf>
    <xf numFmtId="9" fontId="4" fillId="35" borderId="22" xfId="0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6" fillId="0" borderId="24" xfId="0" applyFont="1" applyBorder="1" applyAlignment="1" quotePrefix="1">
      <alignment horizontal="center"/>
    </xf>
    <xf numFmtId="0" fontId="46" fillId="0" borderId="29" xfId="0" applyFont="1" applyBorder="1" applyAlignment="1" quotePrefix="1">
      <alignment horizontal="center"/>
    </xf>
    <xf numFmtId="0" fontId="46" fillId="0" borderId="24" xfId="0" applyFont="1" applyBorder="1" applyAlignment="1">
      <alignment horizontal="center"/>
    </xf>
    <xf numFmtId="20" fontId="46" fillId="0" borderId="24" xfId="0" applyNumberFormat="1" applyFont="1" applyBorder="1" applyAlignment="1">
      <alignment horizontal="center"/>
    </xf>
    <xf numFmtId="0" fontId="46" fillId="0" borderId="0" xfId="0" applyFont="1" applyBorder="1" applyAlignment="1" quotePrefix="1">
      <alignment horizontal="center"/>
    </xf>
    <xf numFmtId="20" fontId="3" fillId="0" borderId="31" xfId="0" applyNumberFormat="1" applyFont="1" applyBorder="1" applyAlignment="1">
      <alignment horizontal="center"/>
    </xf>
    <xf numFmtId="20" fontId="46" fillId="0" borderId="29" xfId="0" applyNumberFormat="1" applyFont="1" applyBorder="1" applyAlignment="1">
      <alignment horizontal="center"/>
    </xf>
    <xf numFmtId="20" fontId="3" fillId="0" borderId="32" xfId="0" applyNumberFormat="1" applyFont="1" applyBorder="1" applyAlignment="1">
      <alignment horizontal="center"/>
    </xf>
    <xf numFmtId="20" fontId="46" fillId="0" borderId="32" xfId="0" applyNumberFormat="1" applyFont="1" applyBorder="1" applyAlignment="1" quotePrefix="1">
      <alignment horizontal="center"/>
    </xf>
    <xf numFmtId="20" fontId="46" fillId="0" borderId="24" xfId="0" applyNumberFormat="1" applyFont="1" applyBorder="1" applyAlignment="1" quotePrefix="1">
      <alignment horizontal="center"/>
    </xf>
    <xf numFmtId="20" fontId="3" fillId="0" borderId="33" xfId="0" applyNumberFormat="1" applyFont="1" applyBorder="1" applyAlignment="1">
      <alignment horizontal="center"/>
    </xf>
    <xf numFmtId="20" fontId="46" fillId="0" borderId="34" xfId="0" applyNumberFormat="1" applyFont="1" applyBorder="1" applyAlignment="1" quotePrefix="1">
      <alignment horizontal="center"/>
    </xf>
    <xf numFmtId="20" fontId="46" fillId="0" borderId="29" xfId="0" applyNumberFormat="1" applyFont="1" applyBorder="1" applyAlignment="1" quotePrefix="1">
      <alignment horizontal="center"/>
    </xf>
    <xf numFmtId="20" fontId="3" fillId="0" borderId="0" xfId="0" applyNumberFormat="1" applyFont="1" applyBorder="1" applyAlignment="1" quotePrefix="1">
      <alignment horizontal="center"/>
    </xf>
    <xf numFmtId="20" fontId="3" fillId="0" borderId="33" xfId="0" applyNumberFormat="1" applyFont="1" applyBorder="1" applyAlignment="1" quotePrefix="1">
      <alignment horizontal="center"/>
    </xf>
    <xf numFmtId="20" fontId="3" fillId="0" borderId="26" xfId="0" applyNumberFormat="1" applyFont="1" applyBorder="1" applyAlignment="1" quotePrefix="1">
      <alignment horizontal="center"/>
    </xf>
    <xf numFmtId="20" fontId="46" fillId="0" borderId="31" xfId="0" applyNumberFormat="1" applyFont="1" applyBorder="1" applyAlignment="1" quotePrefix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2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D3" sqref="D3:E3"/>
    </sheetView>
  </sheetViews>
  <sheetFormatPr defaultColWidth="9.140625" defaultRowHeight="15"/>
  <cols>
    <col min="1" max="2" width="8.8515625" style="0" customWidth="1"/>
    <col min="3" max="3" width="1.421875" style="0" customWidth="1"/>
    <col min="4" max="11" width="6.8515625" style="0" customWidth="1"/>
    <col min="12" max="12" width="2.57421875" style="0" customWidth="1"/>
    <col min="13" max="16" width="9.7109375" style="0" customWidth="1"/>
  </cols>
  <sheetData>
    <row r="1" spans="1:16" ht="16.5" thickBot="1">
      <c r="A1" s="55" t="s">
        <v>33</v>
      </c>
      <c r="B1" s="56"/>
      <c r="C1" s="50"/>
      <c r="D1" s="57" t="s">
        <v>26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6.5" thickBot="1">
      <c r="A2" s="68" t="s">
        <v>32</v>
      </c>
      <c r="B2" s="69"/>
      <c r="C2" s="50"/>
      <c r="D2" s="73" t="s">
        <v>148</v>
      </c>
      <c r="E2" s="74"/>
      <c r="F2" s="74"/>
      <c r="G2" s="74"/>
      <c r="H2" s="74"/>
      <c r="I2" s="74"/>
      <c r="J2" s="74"/>
      <c r="K2" s="75"/>
      <c r="L2" s="49"/>
      <c r="M2" s="28" t="s">
        <v>18</v>
      </c>
      <c r="N2" s="28" t="s">
        <v>19</v>
      </c>
      <c r="O2" s="28" t="s">
        <v>20</v>
      </c>
      <c r="P2" s="28" t="s">
        <v>21</v>
      </c>
    </row>
    <row r="3" spans="1:16" ht="18.75">
      <c r="A3" s="70" t="s">
        <v>27</v>
      </c>
      <c r="B3" s="71"/>
      <c r="C3" s="51"/>
      <c r="D3" s="65" t="s">
        <v>28</v>
      </c>
      <c r="E3" s="66"/>
      <c r="F3" s="76" t="s">
        <v>29</v>
      </c>
      <c r="G3" s="77"/>
      <c r="H3" s="65" t="s">
        <v>30</v>
      </c>
      <c r="I3" s="66"/>
      <c r="J3" s="78" t="s">
        <v>31</v>
      </c>
      <c r="K3" s="66"/>
      <c r="L3" s="49"/>
      <c r="M3" s="60" t="s">
        <v>34</v>
      </c>
      <c r="N3" s="61"/>
      <c r="O3" s="61"/>
      <c r="P3" s="62"/>
    </row>
    <row r="4" spans="1:16" ht="18" customHeight="1">
      <c r="A4" s="63">
        <v>0.16666666666666666</v>
      </c>
      <c r="B4" s="53"/>
      <c r="C4" s="32"/>
      <c r="D4" s="64" t="s">
        <v>35</v>
      </c>
      <c r="E4" s="53"/>
      <c r="F4" s="64" t="s">
        <v>141</v>
      </c>
      <c r="G4" s="53"/>
      <c r="H4" s="53">
        <v>0.18541666666666667</v>
      </c>
      <c r="I4" s="53"/>
      <c r="J4" s="64" t="s">
        <v>142</v>
      </c>
      <c r="K4" s="53"/>
      <c r="L4" s="34"/>
      <c r="M4" s="33" t="s">
        <v>137</v>
      </c>
      <c r="N4" s="33" t="s">
        <v>133</v>
      </c>
      <c r="O4" s="33" t="s">
        <v>105</v>
      </c>
      <c r="P4" s="35" t="s">
        <v>127</v>
      </c>
    </row>
    <row r="5" spans="1:16" ht="18" customHeight="1">
      <c r="A5" s="93">
        <v>0.17708333333333334</v>
      </c>
      <c r="B5" s="94"/>
      <c r="C5" s="37"/>
      <c r="D5" s="94" t="s">
        <v>143</v>
      </c>
      <c r="E5" s="54"/>
      <c r="F5" s="94" t="s">
        <v>35</v>
      </c>
      <c r="G5" s="54"/>
      <c r="H5" s="54">
        <v>0.19652777777777777</v>
      </c>
      <c r="I5" s="54"/>
      <c r="J5" s="94" t="s">
        <v>147</v>
      </c>
      <c r="K5" s="54"/>
      <c r="L5" s="38"/>
      <c r="M5" s="36" t="s">
        <v>138</v>
      </c>
      <c r="N5" s="36" t="s">
        <v>134</v>
      </c>
      <c r="O5" s="36" t="s">
        <v>130</v>
      </c>
      <c r="P5" s="39" t="s">
        <v>128</v>
      </c>
    </row>
    <row r="6" spans="1:16" ht="18" customHeight="1">
      <c r="A6" s="63">
        <v>0.1875</v>
      </c>
      <c r="B6" s="64"/>
      <c r="C6" s="32"/>
      <c r="D6" s="64" t="s">
        <v>144</v>
      </c>
      <c r="E6" s="53"/>
      <c r="F6" s="64" t="s">
        <v>146</v>
      </c>
      <c r="G6" s="53"/>
      <c r="H6" s="64" t="s">
        <v>35</v>
      </c>
      <c r="I6" s="53"/>
      <c r="J6" s="53">
        <v>0.19722222222222222</v>
      </c>
      <c r="K6" s="53"/>
      <c r="L6" s="34"/>
      <c r="M6" s="33" t="s">
        <v>139</v>
      </c>
      <c r="N6" s="33" t="s">
        <v>135</v>
      </c>
      <c r="O6" s="33" t="s">
        <v>131</v>
      </c>
      <c r="P6" s="35" t="s">
        <v>129</v>
      </c>
    </row>
    <row r="7" spans="1:16" ht="18" customHeight="1">
      <c r="A7" s="72">
        <v>0.19791666666666666</v>
      </c>
      <c r="B7" s="92"/>
      <c r="C7" s="40"/>
      <c r="D7" s="92" t="s">
        <v>145</v>
      </c>
      <c r="E7" s="52"/>
      <c r="F7" s="52">
        <v>0.14930555555555555</v>
      </c>
      <c r="G7" s="52"/>
      <c r="H7" s="52">
        <v>0.22013888888888888</v>
      </c>
      <c r="I7" s="52"/>
      <c r="J7" s="92" t="s">
        <v>35</v>
      </c>
      <c r="K7" s="52"/>
      <c r="L7" s="41"/>
      <c r="M7" s="31" t="s">
        <v>140</v>
      </c>
      <c r="N7" s="31" t="s">
        <v>136</v>
      </c>
      <c r="O7" s="31" t="s">
        <v>132</v>
      </c>
      <c r="P7" s="42" t="s">
        <v>6</v>
      </c>
    </row>
    <row r="8" spans="1:16" ht="18" customHeight="1">
      <c r="A8" s="63" t="s">
        <v>35</v>
      </c>
      <c r="B8" s="53"/>
      <c r="C8" s="32"/>
      <c r="D8" s="53">
        <v>0.2604166666666667</v>
      </c>
      <c r="E8" s="53"/>
      <c r="F8" s="53">
        <v>0.24513888888888888</v>
      </c>
      <c r="G8" s="53"/>
      <c r="H8" s="53">
        <v>0.23124999999999998</v>
      </c>
      <c r="I8" s="53"/>
      <c r="J8" s="53">
        <v>0.21875</v>
      </c>
      <c r="K8" s="53"/>
      <c r="L8" s="34"/>
      <c r="M8" s="33" t="s">
        <v>41</v>
      </c>
      <c r="N8" s="33" t="s">
        <v>75</v>
      </c>
      <c r="O8" s="33" t="s">
        <v>80</v>
      </c>
      <c r="P8" s="35" t="s">
        <v>7</v>
      </c>
    </row>
    <row r="9" spans="1:16" ht="18" customHeight="1">
      <c r="A9" s="72" t="s">
        <v>36</v>
      </c>
      <c r="B9" s="52"/>
      <c r="C9" s="40"/>
      <c r="D9" s="52">
        <v>0.2736111111111111</v>
      </c>
      <c r="E9" s="52"/>
      <c r="F9" s="52">
        <v>0.2576388888888889</v>
      </c>
      <c r="G9" s="52"/>
      <c r="H9" s="52">
        <v>0.24305555555555555</v>
      </c>
      <c r="I9" s="52"/>
      <c r="J9" s="52">
        <v>0.23055555555555554</v>
      </c>
      <c r="K9" s="52"/>
      <c r="L9" s="41"/>
      <c r="M9" s="31" t="s">
        <v>42</v>
      </c>
      <c r="N9" s="31" t="s">
        <v>76</v>
      </c>
      <c r="O9" s="31" t="s">
        <v>81</v>
      </c>
      <c r="P9" s="42" t="s">
        <v>8</v>
      </c>
    </row>
    <row r="10" spans="1:16" ht="18" customHeight="1">
      <c r="A10" s="84">
        <v>0.22916666666666666</v>
      </c>
      <c r="B10" s="53"/>
      <c r="C10" s="32"/>
      <c r="D10" s="53">
        <v>0.28611111111111115</v>
      </c>
      <c r="E10" s="53"/>
      <c r="F10" s="53">
        <v>0.26944444444444443</v>
      </c>
      <c r="G10" s="53"/>
      <c r="H10" s="53">
        <v>0.2548611111111111</v>
      </c>
      <c r="I10" s="53"/>
      <c r="J10" s="53">
        <v>0.24097222222222223</v>
      </c>
      <c r="K10" s="53"/>
      <c r="L10" s="34"/>
      <c r="M10" s="33" t="s">
        <v>43</v>
      </c>
      <c r="N10" s="33" t="s">
        <v>79</v>
      </c>
      <c r="O10" s="33" t="s">
        <v>82</v>
      </c>
      <c r="P10" s="35" t="s">
        <v>9</v>
      </c>
    </row>
    <row r="11" spans="1:16" ht="18" customHeight="1">
      <c r="A11" s="86">
        <v>0.23958333333333334</v>
      </c>
      <c r="B11" s="52"/>
      <c r="C11" s="40"/>
      <c r="D11" s="52">
        <v>0.29930555555555555</v>
      </c>
      <c r="E11" s="52"/>
      <c r="F11" s="52">
        <v>0.28125</v>
      </c>
      <c r="G11" s="52"/>
      <c r="H11" s="52">
        <v>0.2659722222222222</v>
      </c>
      <c r="I11" s="52"/>
      <c r="J11" s="52">
        <v>0.2520833333333333</v>
      </c>
      <c r="K11" s="52"/>
      <c r="L11" s="41"/>
      <c r="M11" s="31" t="s">
        <v>44</v>
      </c>
      <c r="N11" s="31" t="s">
        <v>74</v>
      </c>
      <c r="O11" s="31" t="s">
        <v>83</v>
      </c>
      <c r="P11" s="42" t="s">
        <v>10</v>
      </c>
    </row>
    <row r="12" spans="1:16" ht="18" customHeight="1">
      <c r="A12" s="84">
        <v>0.25</v>
      </c>
      <c r="B12" s="53"/>
      <c r="C12" s="32"/>
      <c r="D12" s="53">
        <v>0.3125</v>
      </c>
      <c r="E12" s="53"/>
      <c r="F12" s="53">
        <v>0.29444444444444445</v>
      </c>
      <c r="G12" s="53"/>
      <c r="H12" s="53">
        <v>0.2777777777777778</v>
      </c>
      <c r="I12" s="53"/>
      <c r="J12" s="53">
        <v>0.26319444444444445</v>
      </c>
      <c r="K12" s="53"/>
      <c r="L12" s="34"/>
      <c r="M12" s="33" t="s">
        <v>45</v>
      </c>
      <c r="N12" s="33" t="s">
        <v>73</v>
      </c>
      <c r="O12" s="33" t="s">
        <v>84</v>
      </c>
      <c r="P12" s="35" t="s">
        <v>100</v>
      </c>
    </row>
    <row r="13" spans="1:16" ht="18" customHeight="1">
      <c r="A13" s="86">
        <v>0.2604166666666667</v>
      </c>
      <c r="B13" s="52"/>
      <c r="C13" s="40"/>
      <c r="D13" s="52">
        <v>0.32569444444444445</v>
      </c>
      <c r="E13" s="52"/>
      <c r="F13" s="52">
        <v>0.30624999999999997</v>
      </c>
      <c r="G13" s="52"/>
      <c r="H13" s="52">
        <v>0.28958333333333336</v>
      </c>
      <c r="I13" s="52"/>
      <c r="J13" s="52">
        <v>0.2743055555555555</v>
      </c>
      <c r="K13" s="52"/>
      <c r="L13" s="41"/>
      <c r="M13" s="31" t="s">
        <v>46</v>
      </c>
      <c r="N13" s="31" t="s">
        <v>72</v>
      </c>
      <c r="O13" s="31" t="s">
        <v>85</v>
      </c>
      <c r="P13" s="42" t="s">
        <v>11</v>
      </c>
    </row>
    <row r="14" spans="1:16" ht="18" customHeight="1">
      <c r="A14" s="84">
        <v>0.2708333333333333</v>
      </c>
      <c r="B14" s="53"/>
      <c r="C14" s="32"/>
      <c r="D14" s="53">
        <v>0.33888888888888885</v>
      </c>
      <c r="E14" s="53"/>
      <c r="F14" s="53">
        <v>0.31875000000000003</v>
      </c>
      <c r="G14" s="53"/>
      <c r="H14" s="53">
        <v>0.30069444444444443</v>
      </c>
      <c r="I14" s="53"/>
      <c r="J14" s="53">
        <v>0.2847222222222222</v>
      </c>
      <c r="K14" s="53"/>
      <c r="L14" s="34"/>
      <c r="M14" s="33" t="s">
        <v>47</v>
      </c>
      <c r="N14" s="33" t="s">
        <v>41</v>
      </c>
      <c r="O14" s="33" t="s">
        <v>86</v>
      </c>
      <c r="P14" s="35" t="s">
        <v>101</v>
      </c>
    </row>
    <row r="15" spans="1:16" ht="18" customHeight="1">
      <c r="A15" s="86">
        <v>0.28125</v>
      </c>
      <c r="B15" s="52"/>
      <c r="C15" s="40"/>
      <c r="D15" s="52">
        <v>0.3513888888888889</v>
      </c>
      <c r="E15" s="52"/>
      <c r="F15" s="52">
        <v>0.33055555555555555</v>
      </c>
      <c r="G15" s="52"/>
      <c r="H15" s="52">
        <v>0.3125</v>
      </c>
      <c r="I15" s="52"/>
      <c r="J15" s="52">
        <v>0.29583333333333334</v>
      </c>
      <c r="K15" s="52"/>
      <c r="L15" s="41"/>
      <c r="M15" s="31" t="s">
        <v>48</v>
      </c>
      <c r="N15" s="31" t="s">
        <v>78</v>
      </c>
      <c r="O15" s="27">
        <v>0.06736111111111111</v>
      </c>
      <c r="P15" s="42" t="s">
        <v>12</v>
      </c>
    </row>
    <row r="16" spans="1:16" ht="18" customHeight="1">
      <c r="A16" s="84">
        <v>0.2916666666666667</v>
      </c>
      <c r="B16" s="53"/>
      <c r="C16" s="32"/>
      <c r="D16" s="53">
        <v>0.3645833333333333</v>
      </c>
      <c r="E16" s="53"/>
      <c r="F16" s="53">
        <v>0.3430555555555555</v>
      </c>
      <c r="G16" s="53"/>
      <c r="H16" s="53">
        <v>0.3236111111111111</v>
      </c>
      <c r="I16" s="53"/>
      <c r="J16" s="53">
        <v>0.3069444444444444</v>
      </c>
      <c r="K16" s="53"/>
      <c r="L16" s="34"/>
      <c r="M16" s="33" t="s">
        <v>49</v>
      </c>
      <c r="N16" s="33" t="s">
        <v>71</v>
      </c>
      <c r="O16" s="33" t="s">
        <v>87</v>
      </c>
      <c r="P16" s="35" t="s">
        <v>102</v>
      </c>
    </row>
    <row r="17" spans="1:16" ht="18" customHeight="1">
      <c r="A17" s="84">
        <v>0.3020833333333333</v>
      </c>
      <c r="B17" s="53"/>
      <c r="C17" s="32"/>
      <c r="D17" s="53">
        <v>0.37777777777777777</v>
      </c>
      <c r="E17" s="53"/>
      <c r="F17" s="53">
        <v>0.35555555555555557</v>
      </c>
      <c r="G17" s="53"/>
      <c r="H17" s="53">
        <v>0.3354166666666667</v>
      </c>
      <c r="I17" s="53"/>
      <c r="J17" s="53">
        <v>0.31805555555555554</v>
      </c>
      <c r="K17" s="53"/>
      <c r="L17" s="34"/>
      <c r="M17" s="33" t="s">
        <v>50</v>
      </c>
      <c r="N17" s="33" t="s">
        <v>70</v>
      </c>
      <c r="O17" s="33" t="s">
        <v>88</v>
      </c>
      <c r="P17" s="35" t="s">
        <v>13</v>
      </c>
    </row>
    <row r="18" spans="1:16" ht="18" customHeight="1">
      <c r="A18" s="86">
        <v>0.3125</v>
      </c>
      <c r="B18" s="52"/>
      <c r="C18" s="40"/>
      <c r="D18" s="52">
        <v>0.3909722222222222</v>
      </c>
      <c r="E18" s="52"/>
      <c r="F18" s="52">
        <v>0.3673611111111111</v>
      </c>
      <c r="G18" s="52"/>
      <c r="H18" s="52">
        <v>0.34722222222222227</v>
      </c>
      <c r="I18" s="52"/>
      <c r="J18" s="52">
        <v>0.32916666666666666</v>
      </c>
      <c r="K18" s="52"/>
      <c r="L18" s="41"/>
      <c r="M18" s="31" t="s">
        <v>35</v>
      </c>
      <c r="N18" s="31" t="s">
        <v>69</v>
      </c>
      <c r="O18" s="31" t="s">
        <v>89</v>
      </c>
      <c r="P18" s="42" t="s">
        <v>14</v>
      </c>
    </row>
    <row r="19" spans="1:16" ht="18" customHeight="1">
      <c r="A19" s="89">
        <v>0.3229166666666667</v>
      </c>
      <c r="B19" s="54"/>
      <c r="C19" s="37"/>
      <c r="D19" s="54">
        <v>0.40347222222222223</v>
      </c>
      <c r="E19" s="54"/>
      <c r="F19" s="54">
        <v>0.37986111111111115</v>
      </c>
      <c r="G19" s="54"/>
      <c r="H19" s="54">
        <v>0.3590277777777778</v>
      </c>
      <c r="I19" s="54"/>
      <c r="J19" s="54">
        <v>0.33958333333333335</v>
      </c>
      <c r="K19" s="54"/>
      <c r="L19" s="38"/>
      <c r="M19" s="36" t="s">
        <v>51</v>
      </c>
      <c r="N19" s="36" t="s">
        <v>68</v>
      </c>
      <c r="O19" s="36" t="s">
        <v>90</v>
      </c>
      <c r="P19" s="39" t="s">
        <v>15</v>
      </c>
    </row>
    <row r="20" spans="1:16" ht="18" customHeight="1">
      <c r="A20" s="84">
        <v>0.3333333333333333</v>
      </c>
      <c r="B20" s="53"/>
      <c r="C20" s="32"/>
      <c r="D20" s="53">
        <v>0.4166666666666667</v>
      </c>
      <c r="E20" s="53"/>
      <c r="F20" s="53">
        <v>0.3923611111111111</v>
      </c>
      <c r="G20" s="53"/>
      <c r="H20" s="53">
        <v>0.37013888888888885</v>
      </c>
      <c r="I20" s="53"/>
      <c r="J20" s="53">
        <v>0.3506944444444444</v>
      </c>
      <c r="K20" s="53"/>
      <c r="L20" s="34"/>
      <c r="M20" s="33" t="s">
        <v>52</v>
      </c>
      <c r="N20" s="33" t="s">
        <v>67</v>
      </c>
      <c r="O20" s="33" t="s">
        <v>91</v>
      </c>
      <c r="P20" s="35" t="s">
        <v>103</v>
      </c>
    </row>
    <row r="21" spans="1:16" ht="18" customHeight="1">
      <c r="A21" s="84">
        <v>0.34375</v>
      </c>
      <c r="B21" s="53"/>
      <c r="C21" s="32"/>
      <c r="D21" s="53">
        <v>0.4298611111111111</v>
      </c>
      <c r="E21" s="53"/>
      <c r="F21" s="53">
        <v>0.4041666666666666</v>
      </c>
      <c r="G21" s="53"/>
      <c r="H21" s="53">
        <v>0.3819444444444444</v>
      </c>
      <c r="I21" s="53"/>
      <c r="J21" s="53">
        <v>0.36180555555555555</v>
      </c>
      <c r="K21" s="53"/>
      <c r="L21" s="34"/>
      <c r="M21" s="33" t="s">
        <v>53</v>
      </c>
      <c r="N21" s="33" t="s">
        <v>66</v>
      </c>
      <c r="O21" s="33" t="s">
        <v>92</v>
      </c>
      <c r="P21" s="35" t="s">
        <v>16</v>
      </c>
    </row>
    <row r="22" spans="1:16" ht="18" customHeight="1">
      <c r="A22" s="86">
        <v>0.3541666666666667</v>
      </c>
      <c r="B22" s="52"/>
      <c r="C22" s="40"/>
      <c r="D22" s="52">
        <v>0.44305555555555554</v>
      </c>
      <c r="E22" s="52"/>
      <c r="F22" s="52">
        <v>0.4166666666666667</v>
      </c>
      <c r="G22" s="52"/>
      <c r="H22" s="52">
        <v>0.39375</v>
      </c>
      <c r="I22" s="52"/>
      <c r="J22" s="52">
        <v>0.3729166666666666</v>
      </c>
      <c r="K22" s="52"/>
      <c r="L22" s="41"/>
      <c r="M22" s="31" t="s">
        <v>54</v>
      </c>
      <c r="N22" s="31" t="s">
        <v>65</v>
      </c>
      <c r="O22" s="31" t="s">
        <v>93</v>
      </c>
      <c r="P22" s="42" t="s">
        <v>104</v>
      </c>
    </row>
    <row r="23" spans="1:16" ht="18" customHeight="1">
      <c r="A23" s="84">
        <v>0.3645833333333333</v>
      </c>
      <c r="B23" s="53"/>
      <c r="C23" s="32"/>
      <c r="D23" s="53">
        <v>0.45555555555555555</v>
      </c>
      <c r="E23" s="53"/>
      <c r="F23" s="53">
        <v>0.4291666666666667</v>
      </c>
      <c r="G23" s="53"/>
      <c r="H23" s="53">
        <v>0.4048611111111111</v>
      </c>
      <c r="I23" s="53"/>
      <c r="J23" s="53">
        <v>0.3840277777777778</v>
      </c>
      <c r="K23" s="53"/>
      <c r="L23" s="34"/>
      <c r="M23" s="33" t="s">
        <v>55</v>
      </c>
      <c r="N23" s="33" t="s">
        <v>64</v>
      </c>
      <c r="O23" s="33" t="s">
        <v>94</v>
      </c>
      <c r="P23" s="35" t="s">
        <v>17</v>
      </c>
    </row>
    <row r="24" spans="1:16" ht="18" customHeight="1">
      <c r="A24" s="86">
        <v>0.375</v>
      </c>
      <c r="B24" s="52"/>
      <c r="C24" s="40"/>
      <c r="D24" s="52">
        <v>0.46875</v>
      </c>
      <c r="E24" s="52"/>
      <c r="F24" s="52">
        <v>0.44097222222222227</v>
      </c>
      <c r="G24" s="52"/>
      <c r="H24" s="52">
        <v>0.4166666666666667</v>
      </c>
      <c r="I24" s="52"/>
      <c r="J24" s="52">
        <v>0.39444444444444443</v>
      </c>
      <c r="K24" s="52"/>
      <c r="L24" s="41"/>
      <c r="M24" s="31" t="s">
        <v>56</v>
      </c>
      <c r="N24" s="31" t="s">
        <v>63</v>
      </c>
      <c r="O24" s="31" t="s">
        <v>95</v>
      </c>
      <c r="P24" s="42" t="s">
        <v>105</v>
      </c>
    </row>
    <row r="25" spans="1:16" ht="18" customHeight="1">
      <c r="A25" s="95" t="s">
        <v>110</v>
      </c>
      <c r="B25" s="88"/>
      <c r="C25" s="32"/>
      <c r="D25" s="79" t="s">
        <v>114</v>
      </c>
      <c r="E25" s="81"/>
      <c r="F25" s="79" t="s">
        <v>115</v>
      </c>
      <c r="G25" s="79"/>
      <c r="H25" s="82">
        <v>0.4284722222222222</v>
      </c>
      <c r="I25" s="82"/>
      <c r="J25" s="79" t="s">
        <v>116</v>
      </c>
      <c r="K25" s="79"/>
      <c r="L25" s="34"/>
      <c r="M25" s="33" t="s">
        <v>57</v>
      </c>
      <c r="N25" s="33" t="s">
        <v>77</v>
      </c>
      <c r="O25" s="33" t="s">
        <v>96</v>
      </c>
      <c r="P25" s="35" t="s">
        <v>106</v>
      </c>
    </row>
    <row r="26" spans="1:16" ht="18" customHeight="1">
      <c r="A26" s="87" t="s">
        <v>111</v>
      </c>
      <c r="B26" s="67"/>
      <c r="C26" s="40"/>
      <c r="D26" s="83" t="s">
        <v>117</v>
      </c>
      <c r="E26" s="83"/>
      <c r="F26" s="83" t="s">
        <v>118</v>
      </c>
      <c r="G26" s="83"/>
      <c r="H26" s="67" t="s">
        <v>119</v>
      </c>
      <c r="I26" s="67"/>
      <c r="J26" s="67" t="s">
        <v>113</v>
      </c>
      <c r="K26" s="67"/>
      <c r="L26" s="41"/>
      <c r="M26" s="31" t="s">
        <v>58</v>
      </c>
      <c r="N26" s="31" t="s">
        <v>62</v>
      </c>
      <c r="O26" s="31" t="s">
        <v>97</v>
      </c>
      <c r="P26" s="43" t="s">
        <v>107</v>
      </c>
    </row>
    <row r="27" spans="1:16" ht="18" customHeight="1">
      <c r="A27" s="95" t="s">
        <v>112</v>
      </c>
      <c r="B27" s="88"/>
      <c r="C27" s="32"/>
      <c r="D27" s="79" t="s">
        <v>120</v>
      </c>
      <c r="E27" s="79"/>
      <c r="F27" s="79" t="s">
        <v>121</v>
      </c>
      <c r="G27" s="79"/>
      <c r="H27" s="79" t="s">
        <v>122</v>
      </c>
      <c r="I27" s="79"/>
      <c r="J27" s="88" t="s">
        <v>123</v>
      </c>
      <c r="K27" s="88"/>
      <c r="L27" s="34"/>
      <c r="M27" s="33" t="s">
        <v>59</v>
      </c>
      <c r="N27" s="33" t="s">
        <v>35</v>
      </c>
      <c r="O27" s="33" t="s">
        <v>98</v>
      </c>
      <c r="P27" s="48" t="s">
        <v>108</v>
      </c>
    </row>
    <row r="28" spans="1:16" ht="18" customHeight="1">
      <c r="A28" s="90" t="s">
        <v>113</v>
      </c>
      <c r="B28" s="91"/>
      <c r="C28" s="44"/>
      <c r="D28" s="85">
        <v>0.5208333333333334</v>
      </c>
      <c r="E28" s="85"/>
      <c r="F28" s="80" t="s">
        <v>124</v>
      </c>
      <c r="G28" s="80"/>
      <c r="H28" s="80" t="s">
        <v>125</v>
      </c>
      <c r="I28" s="80"/>
      <c r="J28" s="80" t="s">
        <v>126</v>
      </c>
      <c r="K28" s="80"/>
      <c r="L28" s="45"/>
      <c r="M28" s="46" t="s">
        <v>60</v>
      </c>
      <c r="N28" s="46" t="s">
        <v>61</v>
      </c>
      <c r="O28" s="46" t="s">
        <v>99</v>
      </c>
      <c r="P28" s="47" t="s">
        <v>109</v>
      </c>
    </row>
  </sheetData>
  <sheetProtection/>
  <mergeCells count="135">
    <mergeCell ref="J7:K7"/>
    <mergeCell ref="H5:I5"/>
    <mergeCell ref="J5:K5"/>
    <mergeCell ref="D6:E6"/>
    <mergeCell ref="F6:G6"/>
    <mergeCell ref="H6:I6"/>
    <mergeCell ref="J6:K6"/>
    <mergeCell ref="A28:B28"/>
    <mergeCell ref="A7:B7"/>
    <mergeCell ref="A5:B5"/>
    <mergeCell ref="A6:B6"/>
    <mergeCell ref="D5:E5"/>
    <mergeCell ref="F5:G5"/>
    <mergeCell ref="D7:E7"/>
    <mergeCell ref="F7:G7"/>
    <mergeCell ref="A25:B25"/>
    <mergeCell ref="A27:B27"/>
    <mergeCell ref="A12:B12"/>
    <mergeCell ref="A14:B14"/>
    <mergeCell ref="A16:B16"/>
    <mergeCell ref="A18:B18"/>
    <mergeCell ref="A22:B22"/>
    <mergeCell ref="A20:B20"/>
    <mergeCell ref="A21:B21"/>
    <mergeCell ref="A24:B24"/>
    <mergeCell ref="A26:B26"/>
    <mergeCell ref="J27:K27"/>
    <mergeCell ref="J28:K28"/>
    <mergeCell ref="A10:B10"/>
    <mergeCell ref="A11:B11"/>
    <mergeCell ref="A13:B13"/>
    <mergeCell ref="A15:B15"/>
    <mergeCell ref="A17:B17"/>
    <mergeCell ref="A19:B19"/>
    <mergeCell ref="A23:B23"/>
    <mergeCell ref="D27:E27"/>
    <mergeCell ref="D28:E28"/>
    <mergeCell ref="F26:G26"/>
    <mergeCell ref="F27:G27"/>
    <mergeCell ref="F28:G28"/>
    <mergeCell ref="D23:E23"/>
    <mergeCell ref="F23:G23"/>
    <mergeCell ref="D24:E24"/>
    <mergeCell ref="F24:G24"/>
    <mergeCell ref="H26:I26"/>
    <mergeCell ref="H27:I27"/>
    <mergeCell ref="H28:I28"/>
    <mergeCell ref="H8:I8"/>
    <mergeCell ref="J8:K8"/>
    <mergeCell ref="D25:E25"/>
    <mergeCell ref="H25:I25"/>
    <mergeCell ref="F25:G25"/>
    <mergeCell ref="D26:E26"/>
    <mergeCell ref="J25:K25"/>
    <mergeCell ref="J26:K26"/>
    <mergeCell ref="A2:B2"/>
    <mergeCell ref="A3:B3"/>
    <mergeCell ref="A4:B4"/>
    <mergeCell ref="A9:B9"/>
    <mergeCell ref="D2:K2"/>
    <mergeCell ref="F3:G3"/>
    <mergeCell ref="H3:I3"/>
    <mergeCell ref="J3:K3"/>
    <mergeCell ref="D12:E12"/>
    <mergeCell ref="M3:P3"/>
    <mergeCell ref="A8:B8"/>
    <mergeCell ref="D8:E8"/>
    <mergeCell ref="F8:G8"/>
    <mergeCell ref="D4:E4"/>
    <mergeCell ref="F4:G4"/>
    <mergeCell ref="H4:I4"/>
    <mergeCell ref="J4:K4"/>
    <mergeCell ref="D3:E3"/>
    <mergeCell ref="H7:I7"/>
    <mergeCell ref="A1:B1"/>
    <mergeCell ref="D10:E10"/>
    <mergeCell ref="F10:G10"/>
    <mergeCell ref="H10:I10"/>
    <mergeCell ref="J10:K10"/>
    <mergeCell ref="D9:E9"/>
    <mergeCell ref="F9:G9"/>
    <mergeCell ref="H9:I9"/>
    <mergeCell ref="J9:K9"/>
    <mergeCell ref="D1:P1"/>
    <mergeCell ref="F12:G12"/>
    <mergeCell ref="H12:I12"/>
    <mergeCell ref="J12:K12"/>
    <mergeCell ref="D11:E11"/>
    <mergeCell ref="F11:G11"/>
    <mergeCell ref="H11:I11"/>
    <mergeCell ref="J11:K11"/>
    <mergeCell ref="D14:E14"/>
    <mergeCell ref="F14:G14"/>
    <mergeCell ref="H14:I14"/>
    <mergeCell ref="J14:K14"/>
    <mergeCell ref="D13:E13"/>
    <mergeCell ref="F13:G13"/>
    <mergeCell ref="H13:I13"/>
    <mergeCell ref="J13:K13"/>
    <mergeCell ref="D16:E16"/>
    <mergeCell ref="F16:G16"/>
    <mergeCell ref="H16:I16"/>
    <mergeCell ref="J16:K16"/>
    <mergeCell ref="D15:E15"/>
    <mergeCell ref="F15:G15"/>
    <mergeCell ref="H15:I15"/>
    <mergeCell ref="J15:K15"/>
    <mergeCell ref="D17:E17"/>
    <mergeCell ref="F17:G17"/>
    <mergeCell ref="H17:I17"/>
    <mergeCell ref="J17:K17"/>
    <mergeCell ref="D18:E18"/>
    <mergeCell ref="F18:G18"/>
    <mergeCell ref="H18:I18"/>
    <mergeCell ref="J18:K18"/>
    <mergeCell ref="J21:K21"/>
    <mergeCell ref="D22:E22"/>
    <mergeCell ref="F19:G19"/>
    <mergeCell ref="H19:I19"/>
    <mergeCell ref="J19:K19"/>
    <mergeCell ref="D20:E20"/>
    <mergeCell ref="F20:G20"/>
    <mergeCell ref="H20:I20"/>
    <mergeCell ref="J20:K20"/>
    <mergeCell ref="D19:E19"/>
    <mergeCell ref="H24:I24"/>
    <mergeCell ref="J24:K24"/>
    <mergeCell ref="H23:I23"/>
    <mergeCell ref="J23:K23"/>
    <mergeCell ref="D21:E21"/>
    <mergeCell ref="F22:G22"/>
    <mergeCell ref="H22:I22"/>
    <mergeCell ref="J22:K22"/>
    <mergeCell ref="F21:G21"/>
    <mergeCell ref="H21:I2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N23" sqref="N23"/>
    </sheetView>
  </sheetViews>
  <sheetFormatPr defaultColWidth="9.140625" defaultRowHeight="15"/>
  <cols>
    <col min="1" max="2" width="5.7109375" style="0" customWidth="1"/>
    <col min="3" max="16" width="4.7109375" style="0" customWidth="1"/>
    <col min="17" max="17" width="5.28125" style="0" customWidth="1"/>
  </cols>
  <sheetData>
    <row r="1" spans="1:17" ht="15.75" thickBo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6.5" customHeight="1" thickBot="1">
      <c r="A2" s="102" t="s">
        <v>37</v>
      </c>
      <c r="B2" s="100"/>
      <c r="C2" s="22"/>
      <c r="D2" s="22"/>
      <c r="E2" s="22"/>
      <c r="F2" s="22"/>
      <c r="G2" s="22"/>
      <c r="H2" s="105" t="s">
        <v>2</v>
      </c>
      <c r="I2" s="99"/>
      <c r="J2" s="100"/>
      <c r="K2" s="96" t="s">
        <v>3</v>
      </c>
      <c r="L2" s="97"/>
      <c r="M2" s="98"/>
      <c r="N2" s="96" t="s">
        <v>4</v>
      </c>
      <c r="O2" s="97"/>
      <c r="P2" s="98"/>
      <c r="Q2" s="21" t="s">
        <v>5</v>
      </c>
    </row>
    <row r="3" spans="1:17" ht="15.75" thickBot="1">
      <c r="A3" s="103"/>
      <c r="B3" s="104"/>
      <c r="C3" s="99" t="s">
        <v>1</v>
      </c>
      <c r="D3" s="99"/>
      <c r="E3" s="99"/>
      <c r="F3" s="99"/>
      <c r="G3" s="100"/>
      <c r="H3" s="96" t="s">
        <v>40</v>
      </c>
      <c r="I3" s="97"/>
      <c r="J3" s="98"/>
      <c r="K3" s="96" t="s">
        <v>39</v>
      </c>
      <c r="L3" s="97"/>
      <c r="M3" s="98"/>
      <c r="N3" s="96" t="s">
        <v>38</v>
      </c>
      <c r="O3" s="97"/>
      <c r="P3" s="98"/>
      <c r="Q3" s="20">
        <v>2.26</v>
      </c>
    </row>
    <row r="4" spans="1:17" ht="15.75" thickBot="1">
      <c r="A4" s="16" t="s">
        <v>22</v>
      </c>
      <c r="B4" s="17" t="s">
        <v>23</v>
      </c>
      <c r="C4" s="29" t="s">
        <v>25</v>
      </c>
      <c r="D4" s="29">
        <v>1000</v>
      </c>
      <c r="E4" s="29">
        <v>800</v>
      </c>
      <c r="F4" s="29">
        <v>400</v>
      </c>
      <c r="G4" s="30">
        <v>200</v>
      </c>
      <c r="H4" s="18" t="s">
        <v>22</v>
      </c>
      <c r="I4" s="19" t="s">
        <v>23</v>
      </c>
      <c r="J4" s="20" t="s">
        <v>24</v>
      </c>
      <c r="K4" s="18" t="s">
        <v>22</v>
      </c>
      <c r="L4" s="19" t="s">
        <v>23</v>
      </c>
      <c r="M4" s="20" t="s">
        <v>24</v>
      </c>
      <c r="N4" s="18" t="s">
        <v>22</v>
      </c>
      <c r="O4" s="19" t="s">
        <v>23</v>
      </c>
      <c r="P4" s="20" t="s">
        <v>24</v>
      </c>
      <c r="Q4" s="26" t="s">
        <v>23</v>
      </c>
    </row>
    <row r="5" spans="1:17" ht="15">
      <c r="A5" s="7">
        <v>4</v>
      </c>
      <c r="B5" s="8" t="str">
        <f>"00"</f>
        <v>00</v>
      </c>
      <c r="C5" s="23">
        <f aca="true" t="shared" si="0" ref="C5:C10">A5*60+B5</f>
        <v>240</v>
      </c>
      <c r="D5" s="24">
        <f>C5/1.5</f>
        <v>160</v>
      </c>
      <c r="E5" s="24">
        <f>C5/1.95</f>
        <v>123.07692307692308</v>
      </c>
      <c r="F5" s="24">
        <f>E5/2.15</f>
        <v>57.24508050089446</v>
      </c>
      <c r="G5" s="25">
        <f>F5/2.26</f>
        <v>25.329681637563922</v>
      </c>
      <c r="H5" s="8">
        <f>FLOOR($D5/60,1)</f>
        <v>2</v>
      </c>
      <c r="I5" s="8">
        <f>IF(ROUND(D5-(60*FLOOR(D5/60,1)),0)&lt;10,"0"&amp;ROUND(D5-(60*FLOOR(D5/60,1)),0),ROUND(D5-(60*FLOOR(D5/60,1)),0))</f>
        <v>40</v>
      </c>
      <c r="J5" s="9" t="str">
        <f>H5&amp;":"&amp;I5</f>
        <v>2:40</v>
      </c>
      <c r="K5" s="7">
        <f>FLOOR($E5/60,1)</f>
        <v>2</v>
      </c>
      <c r="L5" s="8" t="str">
        <f>IF(ROUND(E5-(60*FLOOR(E5/60,1)),0)&lt;10,"0"&amp;ROUND(E5-(60*FLOOR(E5/60,1)),0),ROUND(E5-(60*FLOOR(E5/60,1)),0))</f>
        <v>03</v>
      </c>
      <c r="M5" s="9" t="str">
        <f>K5&amp;":"&amp;L5</f>
        <v>2:03</v>
      </c>
      <c r="N5" s="7">
        <f>FLOOR(F5/60,1)</f>
        <v>0</v>
      </c>
      <c r="O5" s="8">
        <f>IF(ROUND(F5-(60*FLOOR(F5/60,1)),0)&lt;10,"0"&amp;ROUND(F5-(60*FLOOR(F5/60,1)),0),ROUND(F5-(60*FLOOR(F5/60,1)),0))</f>
        <v>57</v>
      </c>
      <c r="P5" s="8" t="str">
        <f>N5&amp;":"&amp;O5</f>
        <v>0:57</v>
      </c>
      <c r="Q5" s="13">
        <f>ROUND(G5-(60*FLOOR(G5/60,1)),0)</f>
        <v>25</v>
      </c>
    </row>
    <row r="6" spans="1:17" ht="15">
      <c r="A6" s="7">
        <v>4</v>
      </c>
      <c r="B6" s="8">
        <v>15</v>
      </c>
      <c r="C6" s="1">
        <f t="shared" si="0"/>
        <v>255</v>
      </c>
      <c r="D6" s="2">
        <f>C6/1.5</f>
        <v>170</v>
      </c>
      <c r="E6" s="2">
        <f>C6/1.95</f>
        <v>130.76923076923077</v>
      </c>
      <c r="F6" s="2">
        <f>E6/2.15</f>
        <v>60.822898032200364</v>
      </c>
      <c r="G6" s="3">
        <f>F6/2.26</f>
        <v>26.912786739911667</v>
      </c>
      <c r="H6" s="8">
        <f>FLOOR($D6/60,1)</f>
        <v>2</v>
      </c>
      <c r="I6" s="8">
        <f>IF(ROUND(D6-(60*FLOOR(D6/60,1)),0)&lt;10,"0"&amp;ROUND(D6-(60*FLOOR(D6/60,1)),0),ROUND(D6-(60*FLOOR(D6/60,1)),0))</f>
        <v>50</v>
      </c>
      <c r="J6" s="9" t="str">
        <f>H6&amp;":"&amp;I6</f>
        <v>2:50</v>
      </c>
      <c r="K6" s="7">
        <f>FLOOR($E6/60,1)</f>
        <v>2</v>
      </c>
      <c r="L6" s="8">
        <f>IF(ROUND(E6-(60*FLOOR(E6/60,1)),0)&lt;10,"0"&amp;ROUND(E6-(60*FLOOR(E6/60,1)),0),ROUND(E6-(60*FLOOR(E6/60,1)),0))</f>
        <v>11</v>
      </c>
      <c r="M6" s="9" t="str">
        <f>K6&amp;":"&amp;L6</f>
        <v>2:11</v>
      </c>
      <c r="N6" s="7">
        <f>FLOOR(F6/60,1)</f>
        <v>1</v>
      </c>
      <c r="O6" s="8" t="str">
        <f>IF(ROUND(F6-(60*FLOOR(F6/60,1)),0)&lt;10,"0"&amp;ROUND(F6-(60*FLOOR(F6/60,1)),0),ROUND(F6-(60*FLOOR(F6/60,1)),0))</f>
        <v>01</v>
      </c>
      <c r="P6" s="8" t="str">
        <f>N6&amp;":"&amp;O6</f>
        <v>1:01</v>
      </c>
      <c r="Q6" s="14">
        <f>ROUND(G6-(60*FLOOR(G6/60,1)),0)</f>
        <v>27</v>
      </c>
    </row>
    <row r="7" spans="1:17" ht="15">
      <c r="A7" s="7">
        <v>4</v>
      </c>
      <c r="B7" s="8">
        <v>30</v>
      </c>
      <c r="C7" s="1">
        <f t="shared" si="0"/>
        <v>270</v>
      </c>
      <c r="D7" s="2">
        <f>C7/1.5</f>
        <v>180</v>
      </c>
      <c r="E7" s="2">
        <f>C7/1.95</f>
        <v>138.46153846153845</v>
      </c>
      <c r="F7" s="2">
        <f>E7/2.15</f>
        <v>64.40071556350625</v>
      </c>
      <c r="G7" s="3">
        <f>F7/2.26</f>
        <v>28.495891842259407</v>
      </c>
      <c r="H7" s="8">
        <f>FLOOR($D7/60,1)</f>
        <v>3</v>
      </c>
      <c r="I7" s="8" t="str">
        <f>IF(ROUND(D7-(60*FLOOR(D7/60,1)),0)&lt;10,"0"&amp;ROUND(D7-(60*FLOOR(D7/60,1)),0),ROUND(D7-(60*FLOOR(D7/60,1)),0))</f>
        <v>00</v>
      </c>
      <c r="J7" s="9" t="str">
        <f>H7&amp;":"&amp;I7</f>
        <v>3:00</v>
      </c>
      <c r="K7" s="7">
        <f>FLOOR($E7/60,1)</f>
        <v>2</v>
      </c>
      <c r="L7" s="8">
        <f>IF(ROUND(E7-(60*FLOOR(E7/60,1)),0)&lt;10,"0"&amp;ROUND(E7-(60*FLOOR(E7/60,1)),0),ROUND(E7-(60*FLOOR(E7/60,1)),0))</f>
        <v>18</v>
      </c>
      <c r="M7" s="9" t="str">
        <f>K7&amp;":"&amp;L7</f>
        <v>2:18</v>
      </c>
      <c r="N7" s="7">
        <f>FLOOR(F7/60,1)</f>
        <v>1</v>
      </c>
      <c r="O7" s="8" t="str">
        <f>IF(ROUND(F7-(60*FLOOR(F7/60,1)),0)&lt;10,"0"&amp;ROUND(F7-(60*FLOOR(F7/60,1)),0),ROUND(F7-(60*FLOOR(F7/60,1)),0))</f>
        <v>04</v>
      </c>
      <c r="P7" s="8" t="str">
        <f>N7&amp;":"&amp;O7</f>
        <v>1:04</v>
      </c>
      <c r="Q7" s="14">
        <f>ROUND(G7-(60*FLOOR(G7/60,1)),0)</f>
        <v>28</v>
      </c>
    </row>
    <row r="8" spans="1:17" ht="15">
      <c r="A8" s="7">
        <v>4</v>
      </c>
      <c r="B8" s="8">
        <v>45</v>
      </c>
      <c r="C8" s="1">
        <f t="shared" si="0"/>
        <v>285</v>
      </c>
      <c r="D8" s="2">
        <f>C8/1.5</f>
        <v>190</v>
      </c>
      <c r="E8" s="2">
        <f>C8/1.95</f>
        <v>146.15384615384616</v>
      </c>
      <c r="F8" s="2">
        <f>E8/2.15</f>
        <v>67.97853309481216</v>
      </c>
      <c r="G8" s="3">
        <f>F8/2.26</f>
        <v>30.078996944607155</v>
      </c>
      <c r="H8" s="8">
        <f>FLOOR($D8/60,1)</f>
        <v>3</v>
      </c>
      <c r="I8" s="8">
        <f>IF(ROUND(D8-(60*FLOOR(D8/60,1)),0)&lt;10,"0"&amp;ROUND(D8-(60*FLOOR(D8/60,1)),0),ROUND(D8-(60*FLOOR(D8/60,1)),0))</f>
        <v>10</v>
      </c>
      <c r="J8" s="9" t="str">
        <f>H8&amp;":"&amp;I8</f>
        <v>3:10</v>
      </c>
      <c r="K8" s="7">
        <f>FLOOR($E8/60,1)</f>
        <v>2</v>
      </c>
      <c r="L8" s="8">
        <f>IF(ROUND(E8-(60*FLOOR(E8/60,1)),0)&lt;10,"0"&amp;ROUND(E8-(60*FLOOR(E8/60,1)),0),ROUND(E8-(60*FLOOR(E8/60,1)),0))</f>
        <v>26</v>
      </c>
      <c r="M8" s="9" t="str">
        <f>K8&amp;":"&amp;L8</f>
        <v>2:26</v>
      </c>
      <c r="N8" s="7">
        <f>FLOOR(F8/60,1)</f>
        <v>1</v>
      </c>
      <c r="O8" s="8" t="str">
        <f>IF(ROUND(F8-(60*FLOOR(F8/60,1)),0)&lt;10,"0"&amp;ROUND(F8-(60*FLOOR(F8/60,1)),0),ROUND(F8-(60*FLOOR(F8/60,1)),0))</f>
        <v>08</v>
      </c>
      <c r="P8" s="8" t="str">
        <f>N8&amp;":"&amp;O8</f>
        <v>1:08</v>
      </c>
      <c r="Q8" s="14">
        <f>ROUND(G8-(60*FLOOR(G8/60,1)),0)</f>
        <v>30</v>
      </c>
    </row>
    <row r="9" spans="1:17" ht="15">
      <c r="A9" s="7">
        <v>5</v>
      </c>
      <c r="B9" s="8" t="str">
        <f>"00"</f>
        <v>00</v>
      </c>
      <c r="C9" s="1">
        <f t="shared" si="0"/>
        <v>300</v>
      </c>
      <c r="D9" s="2">
        <f>C9/1.5</f>
        <v>200</v>
      </c>
      <c r="E9" s="2">
        <f>C9/1.95</f>
        <v>153.84615384615384</v>
      </c>
      <c r="F9" s="2">
        <f>E9/2.15</f>
        <v>71.55635062611807</v>
      </c>
      <c r="G9" s="3">
        <f>F9/2.26</f>
        <v>31.662102046954903</v>
      </c>
      <c r="H9" s="8">
        <f>FLOOR($D9/60,1)</f>
        <v>3</v>
      </c>
      <c r="I9" s="8">
        <f>IF(ROUND(D9-(60*FLOOR(D9/60,1)),0)&lt;10,"0"&amp;ROUND(D9-(60*FLOOR(D9/60,1)),0),ROUND(D9-(60*FLOOR(D9/60,1)),0))</f>
        <v>20</v>
      </c>
      <c r="J9" s="9" t="str">
        <f>H9&amp;":"&amp;I9</f>
        <v>3:20</v>
      </c>
      <c r="K9" s="7">
        <f>FLOOR($E9/60,1)</f>
        <v>2</v>
      </c>
      <c r="L9" s="8">
        <f>IF(ROUND(E9-(60*FLOOR(E9/60,1)),0)&lt;10,"0"&amp;ROUND(E9-(60*FLOOR(E9/60,1)),0),ROUND(E9-(60*FLOOR(E9/60,1)),0))</f>
        <v>34</v>
      </c>
      <c r="M9" s="9" t="str">
        <f>K9&amp;":"&amp;L9</f>
        <v>2:34</v>
      </c>
      <c r="N9" s="7">
        <f>FLOOR(F9/60,1)</f>
        <v>1</v>
      </c>
      <c r="O9" s="8">
        <f>IF(ROUND(F9-(60*FLOOR(F9/60,1)),0)&lt;10,"0"&amp;ROUND(F9-(60*FLOOR(F9/60,1)),0),ROUND(F9-(60*FLOOR(F9/60,1)),0))</f>
        <v>12</v>
      </c>
      <c r="P9" s="8" t="str">
        <f>N9&amp;":"&amp;O9</f>
        <v>1:12</v>
      </c>
      <c r="Q9" s="14">
        <f>ROUND(G9-(60*FLOOR(G9/60,1)),0)</f>
        <v>32</v>
      </c>
    </row>
    <row r="10" spans="1:17" ht="15">
      <c r="A10" s="7">
        <v>5</v>
      </c>
      <c r="B10" s="8">
        <v>15</v>
      </c>
      <c r="C10" s="1">
        <f t="shared" si="0"/>
        <v>315</v>
      </c>
      <c r="D10" s="2">
        <f aca="true" t="shared" si="1" ref="D10:D29">C10/1.5</f>
        <v>210</v>
      </c>
      <c r="E10" s="2">
        <f aca="true" t="shared" si="2" ref="E10:E29">C10/1.95</f>
        <v>161.53846153846155</v>
      </c>
      <c r="F10" s="2">
        <f aca="true" t="shared" si="3" ref="F10:F29">E10/2.15</f>
        <v>75.13416815742397</v>
      </c>
      <c r="G10" s="3">
        <f aca="true" t="shared" si="4" ref="G10:G29">F10/2.26</f>
        <v>33.245207149302644</v>
      </c>
      <c r="H10" s="8">
        <f aca="true" t="shared" si="5" ref="H10:H29">FLOOR($D10/60,1)</f>
        <v>3</v>
      </c>
      <c r="I10" s="8">
        <f aca="true" t="shared" si="6" ref="I10:I29">IF(ROUND(D10-(60*FLOOR(D10/60,1)),0)&lt;10,"0"&amp;ROUND(D10-(60*FLOOR(D10/60,1)),0),ROUND(D10-(60*FLOOR(D10/60,1)),0))</f>
        <v>30</v>
      </c>
      <c r="J10" s="9" t="str">
        <f aca="true" t="shared" si="7" ref="J10:J29">H10&amp;":"&amp;I10</f>
        <v>3:30</v>
      </c>
      <c r="K10" s="7">
        <f>FLOOR(E10/60,1)</f>
        <v>2</v>
      </c>
      <c r="L10" s="8">
        <f aca="true" t="shared" si="8" ref="L10:L29">IF(ROUND(E10-(60*FLOOR(E10/60,1)),0)&lt;10,"0"&amp;ROUND(E10-(60*FLOOR(E10/60,1)),0),ROUND(E10-(60*FLOOR(E10/60,1)),0))</f>
        <v>42</v>
      </c>
      <c r="M10" s="9" t="str">
        <f aca="true" t="shared" si="9" ref="M10:M29">K10&amp;":"&amp;L10</f>
        <v>2:42</v>
      </c>
      <c r="N10" s="7">
        <f aca="true" t="shared" si="10" ref="N10:N29">FLOOR(F10/60,1)</f>
        <v>1</v>
      </c>
      <c r="O10" s="8">
        <f aca="true" t="shared" si="11" ref="O10:O29">IF(ROUND(F10-(60*FLOOR(F10/60,1)),0)&lt;10,"0"&amp;ROUND(F10-(60*FLOOR(F10/60,1)),0),ROUND(F10-(60*FLOOR(F10/60,1)),0))</f>
        <v>15</v>
      </c>
      <c r="P10" s="8" t="str">
        <f aca="true" t="shared" si="12" ref="P10:P29">N10&amp;":"&amp;O10</f>
        <v>1:15</v>
      </c>
      <c r="Q10" s="14">
        <f aca="true" t="shared" si="13" ref="Q10:Q29">ROUND(G10-(60*FLOOR(G10/60,1)),0)</f>
        <v>33</v>
      </c>
    </row>
    <row r="11" spans="1:17" ht="15">
      <c r="A11" s="7">
        <v>5</v>
      </c>
      <c r="B11" s="8">
        <v>30</v>
      </c>
      <c r="C11" s="1">
        <f aca="true" t="shared" si="14" ref="C11:C29">A11*60+B11</f>
        <v>330</v>
      </c>
      <c r="D11" s="2">
        <f t="shared" si="1"/>
        <v>220</v>
      </c>
      <c r="E11" s="2">
        <f t="shared" si="2"/>
        <v>169.23076923076923</v>
      </c>
      <c r="F11" s="2">
        <f t="shared" si="3"/>
        <v>78.71198568872988</v>
      </c>
      <c r="G11" s="3">
        <f t="shared" si="4"/>
        <v>34.828312251650395</v>
      </c>
      <c r="H11" s="8">
        <f t="shared" si="5"/>
        <v>3</v>
      </c>
      <c r="I11" s="8">
        <f t="shared" si="6"/>
        <v>40</v>
      </c>
      <c r="J11" s="9" t="str">
        <f t="shared" si="7"/>
        <v>3:40</v>
      </c>
      <c r="K11" s="7">
        <f aca="true" t="shared" si="15" ref="K11:K29">FLOOR(E11/60,1)</f>
        <v>2</v>
      </c>
      <c r="L11" s="8">
        <f t="shared" si="8"/>
        <v>49</v>
      </c>
      <c r="M11" s="9" t="str">
        <f t="shared" si="9"/>
        <v>2:49</v>
      </c>
      <c r="N11" s="7">
        <f t="shared" si="10"/>
        <v>1</v>
      </c>
      <c r="O11" s="8">
        <f t="shared" si="11"/>
        <v>19</v>
      </c>
      <c r="P11" s="8" t="str">
        <f t="shared" si="12"/>
        <v>1:19</v>
      </c>
      <c r="Q11" s="14">
        <f t="shared" si="13"/>
        <v>35</v>
      </c>
    </row>
    <row r="12" spans="1:17" ht="15">
      <c r="A12" s="7">
        <v>5</v>
      </c>
      <c r="B12" s="8">
        <v>45</v>
      </c>
      <c r="C12" s="1">
        <f t="shared" si="14"/>
        <v>345</v>
      </c>
      <c r="D12" s="2">
        <f t="shared" si="1"/>
        <v>230</v>
      </c>
      <c r="E12" s="2">
        <f t="shared" si="2"/>
        <v>176.92307692307693</v>
      </c>
      <c r="F12" s="2">
        <f t="shared" si="3"/>
        <v>82.2898032200358</v>
      </c>
      <c r="G12" s="3">
        <f t="shared" si="4"/>
        <v>36.41141735399814</v>
      </c>
      <c r="H12" s="8">
        <f t="shared" si="5"/>
        <v>3</v>
      </c>
      <c r="I12" s="8">
        <f t="shared" si="6"/>
        <v>50</v>
      </c>
      <c r="J12" s="9" t="str">
        <f t="shared" si="7"/>
        <v>3:50</v>
      </c>
      <c r="K12" s="7">
        <f t="shared" si="15"/>
        <v>2</v>
      </c>
      <c r="L12" s="8">
        <f t="shared" si="8"/>
        <v>57</v>
      </c>
      <c r="M12" s="9" t="str">
        <f t="shared" si="9"/>
        <v>2:57</v>
      </c>
      <c r="N12" s="7">
        <f t="shared" si="10"/>
        <v>1</v>
      </c>
      <c r="O12" s="8">
        <f t="shared" si="11"/>
        <v>22</v>
      </c>
      <c r="P12" s="8" t="str">
        <f t="shared" si="12"/>
        <v>1:22</v>
      </c>
      <c r="Q12" s="14">
        <f t="shared" si="13"/>
        <v>36</v>
      </c>
    </row>
    <row r="13" spans="1:17" ht="15">
      <c r="A13" s="7">
        <v>6</v>
      </c>
      <c r="B13" s="8" t="str">
        <f>"00"</f>
        <v>00</v>
      </c>
      <c r="C13" s="1">
        <f t="shared" si="14"/>
        <v>360</v>
      </c>
      <c r="D13" s="2">
        <f t="shared" si="1"/>
        <v>240</v>
      </c>
      <c r="E13" s="2">
        <f t="shared" si="2"/>
        <v>184.6153846153846</v>
      </c>
      <c r="F13" s="2">
        <f t="shared" si="3"/>
        <v>85.86762075134169</v>
      </c>
      <c r="G13" s="3">
        <f t="shared" si="4"/>
        <v>37.994522456345884</v>
      </c>
      <c r="H13" s="8">
        <f t="shared" si="5"/>
        <v>4</v>
      </c>
      <c r="I13" s="8" t="str">
        <f t="shared" si="6"/>
        <v>00</v>
      </c>
      <c r="J13" s="9" t="str">
        <f t="shared" si="7"/>
        <v>4:00</v>
      </c>
      <c r="K13" s="7">
        <f t="shared" si="15"/>
        <v>3</v>
      </c>
      <c r="L13" s="8" t="str">
        <f t="shared" si="8"/>
        <v>05</v>
      </c>
      <c r="M13" s="9" t="str">
        <f t="shared" si="9"/>
        <v>3:05</v>
      </c>
      <c r="N13" s="7">
        <f t="shared" si="10"/>
        <v>1</v>
      </c>
      <c r="O13" s="8">
        <f t="shared" si="11"/>
        <v>26</v>
      </c>
      <c r="P13" s="8" t="str">
        <f t="shared" si="12"/>
        <v>1:26</v>
      </c>
      <c r="Q13" s="14">
        <f t="shared" si="13"/>
        <v>38</v>
      </c>
    </row>
    <row r="14" spans="1:17" ht="15">
      <c r="A14" s="7">
        <v>6</v>
      </c>
      <c r="B14" s="8">
        <v>15</v>
      </c>
      <c r="C14" s="1">
        <f t="shared" si="14"/>
        <v>375</v>
      </c>
      <c r="D14" s="2">
        <f t="shared" si="1"/>
        <v>250</v>
      </c>
      <c r="E14" s="2">
        <f t="shared" si="2"/>
        <v>192.30769230769232</v>
      </c>
      <c r="F14" s="2">
        <f t="shared" si="3"/>
        <v>89.4454382826476</v>
      </c>
      <c r="G14" s="3">
        <f t="shared" si="4"/>
        <v>39.577627558693635</v>
      </c>
      <c r="H14" s="8">
        <f t="shared" si="5"/>
        <v>4</v>
      </c>
      <c r="I14" s="8">
        <f t="shared" si="6"/>
        <v>10</v>
      </c>
      <c r="J14" s="9" t="str">
        <f t="shared" si="7"/>
        <v>4:10</v>
      </c>
      <c r="K14" s="7">
        <f t="shared" si="15"/>
        <v>3</v>
      </c>
      <c r="L14" s="8">
        <f t="shared" si="8"/>
        <v>12</v>
      </c>
      <c r="M14" s="9" t="str">
        <f t="shared" si="9"/>
        <v>3:12</v>
      </c>
      <c r="N14" s="7">
        <f t="shared" si="10"/>
        <v>1</v>
      </c>
      <c r="O14" s="8">
        <f t="shared" si="11"/>
        <v>29</v>
      </c>
      <c r="P14" s="8" t="str">
        <f t="shared" si="12"/>
        <v>1:29</v>
      </c>
      <c r="Q14" s="14">
        <f t="shared" si="13"/>
        <v>40</v>
      </c>
    </row>
    <row r="15" spans="1:17" ht="15">
      <c r="A15" s="7">
        <v>6</v>
      </c>
      <c r="B15" s="8">
        <v>30</v>
      </c>
      <c r="C15" s="1">
        <f t="shared" si="14"/>
        <v>390</v>
      </c>
      <c r="D15" s="2">
        <f t="shared" si="1"/>
        <v>260</v>
      </c>
      <c r="E15" s="2">
        <f t="shared" si="2"/>
        <v>200</v>
      </c>
      <c r="F15" s="2">
        <f t="shared" si="3"/>
        <v>93.0232558139535</v>
      </c>
      <c r="G15" s="3">
        <f t="shared" si="4"/>
        <v>41.16073266104137</v>
      </c>
      <c r="H15" s="8">
        <f t="shared" si="5"/>
        <v>4</v>
      </c>
      <c r="I15" s="8">
        <f t="shared" si="6"/>
        <v>20</v>
      </c>
      <c r="J15" s="9" t="str">
        <f t="shared" si="7"/>
        <v>4:20</v>
      </c>
      <c r="K15" s="7">
        <f t="shared" si="15"/>
        <v>3</v>
      </c>
      <c r="L15" s="8">
        <f t="shared" si="8"/>
        <v>20</v>
      </c>
      <c r="M15" s="9" t="str">
        <f t="shared" si="9"/>
        <v>3:20</v>
      </c>
      <c r="N15" s="7">
        <f t="shared" si="10"/>
        <v>1</v>
      </c>
      <c r="O15" s="8">
        <f t="shared" si="11"/>
        <v>33</v>
      </c>
      <c r="P15" s="8" t="str">
        <f t="shared" si="12"/>
        <v>1:33</v>
      </c>
      <c r="Q15" s="14">
        <f t="shared" si="13"/>
        <v>41</v>
      </c>
    </row>
    <row r="16" spans="1:17" ht="15">
      <c r="A16" s="7">
        <v>6</v>
      </c>
      <c r="B16" s="8">
        <v>45</v>
      </c>
      <c r="C16" s="1">
        <f t="shared" si="14"/>
        <v>405</v>
      </c>
      <c r="D16" s="2">
        <f t="shared" si="1"/>
        <v>270</v>
      </c>
      <c r="E16" s="2">
        <f t="shared" si="2"/>
        <v>207.6923076923077</v>
      </c>
      <c r="F16" s="2">
        <f t="shared" si="3"/>
        <v>96.60107334525941</v>
      </c>
      <c r="G16" s="3">
        <f t="shared" si="4"/>
        <v>42.74383776338912</v>
      </c>
      <c r="H16" s="8">
        <f t="shared" si="5"/>
        <v>4</v>
      </c>
      <c r="I16" s="8">
        <f t="shared" si="6"/>
        <v>30</v>
      </c>
      <c r="J16" s="9" t="str">
        <f t="shared" si="7"/>
        <v>4:30</v>
      </c>
      <c r="K16" s="7">
        <f t="shared" si="15"/>
        <v>3</v>
      </c>
      <c r="L16" s="8">
        <f t="shared" si="8"/>
        <v>28</v>
      </c>
      <c r="M16" s="9" t="str">
        <f t="shared" si="9"/>
        <v>3:28</v>
      </c>
      <c r="N16" s="7">
        <f t="shared" si="10"/>
        <v>1</v>
      </c>
      <c r="O16" s="8">
        <f t="shared" si="11"/>
        <v>37</v>
      </c>
      <c r="P16" s="8" t="str">
        <f t="shared" si="12"/>
        <v>1:37</v>
      </c>
      <c r="Q16" s="14">
        <f t="shared" si="13"/>
        <v>43</v>
      </c>
    </row>
    <row r="17" spans="1:17" ht="15">
      <c r="A17" s="7">
        <v>7</v>
      </c>
      <c r="B17" s="8" t="str">
        <f>"00"</f>
        <v>00</v>
      </c>
      <c r="C17" s="1">
        <f t="shared" si="14"/>
        <v>420</v>
      </c>
      <c r="D17" s="2">
        <f t="shared" si="1"/>
        <v>280</v>
      </c>
      <c r="E17" s="2">
        <f t="shared" si="2"/>
        <v>215.3846153846154</v>
      </c>
      <c r="F17" s="2">
        <f t="shared" si="3"/>
        <v>100.1788908765653</v>
      </c>
      <c r="G17" s="3">
        <f t="shared" si="4"/>
        <v>44.32694286573687</v>
      </c>
      <c r="H17" s="8">
        <f t="shared" si="5"/>
        <v>4</v>
      </c>
      <c r="I17" s="8">
        <f t="shared" si="6"/>
        <v>40</v>
      </c>
      <c r="J17" s="9" t="str">
        <f t="shared" si="7"/>
        <v>4:40</v>
      </c>
      <c r="K17" s="7">
        <f t="shared" si="15"/>
        <v>3</v>
      </c>
      <c r="L17" s="8">
        <f t="shared" si="8"/>
        <v>35</v>
      </c>
      <c r="M17" s="9" t="str">
        <f t="shared" si="9"/>
        <v>3:35</v>
      </c>
      <c r="N17" s="7">
        <f t="shared" si="10"/>
        <v>1</v>
      </c>
      <c r="O17" s="8">
        <f t="shared" si="11"/>
        <v>40</v>
      </c>
      <c r="P17" s="8" t="str">
        <f t="shared" si="12"/>
        <v>1:40</v>
      </c>
      <c r="Q17" s="14">
        <f t="shared" si="13"/>
        <v>44</v>
      </c>
    </row>
    <row r="18" spans="1:17" ht="15">
      <c r="A18" s="7">
        <v>7</v>
      </c>
      <c r="B18" s="8">
        <v>15</v>
      </c>
      <c r="C18" s="1">
        <f t="shared" si="14"/>
        <v>435</v>
      </c>
      <c r="D18" s="2">
        <f t="shared" si="1"/>
        <v>290</v>
      </c>
      <c r="E18" s="2">
        <f t="shared" si="2"/>
        <v>223.0769230769231</v>
      </c>
      <c r="F18" s="2">
        <f t="shared" si="3"/>
        <v>103.75670840787122</v>
      </c>
      <c r="G18" s="3">
        <f t="shared" si="4"/>
        <v>45.91004796808461</v>
      </c>
      <c r="H18" s="8">
        <f t="shared" si="5"/>
        <v>4</v>
      </c>
      <c r="I18" s="8">
        <f t="shared" si="6"/>
        <v>50</v>
      </c>
      <c r="J18" s="9" t="str">
        <f t="shared" si="7"/>
        <v>4:50</v>
      </c>
      <c r="K18" s="7">
        <f t="shared" si="15"/>
        <v>3</v>
      </c>
      <c r="L18" s="8">
        <f t="shared" si="8"/>
        <v>43</v>
      </c>
      <c r="M18" s="9" t="str">
        <f t="shared" si="9"/>
        <v>3:43</v>
      </c>
      <c r="N18" s="7">
        <f t="shared" si="10"/>
        <v>1</v>
      </c>
      <c r="O18" s="8">
        <f t="shared" si="11"/>
        <v>44</v>
      </c>
      <c r="P18" s="8" t="str">
        <f t="shared" si="12"/>
        <v>1:44</v>
      </c>
      <c r="Q18" s="14">
        <f t="shared" si="13"/>
        <v>46</v>
      </c>
    </row>
    <row r="19" spans="1:17" ht="15">
      <c r="A19" s="7">
        <v>7</v>
      </c>
      <c r="B19" s="8">
        <v>30</v>
      </c>
      <c r="C19" s="1">
        <f t="shared" si="14"/>
        <v>450</v>
      </c>
      <c r="D19" s="2">
        <f t="shared" si="1"/>
        <v>300</v>
      </c>
      <c r="E19" s="2">
        <f t="shared" si="2"/>
        <v>230.76923076923077</v>
      </c>
      <c r="F19" s="2">
        <f t="shared" si="3"/>
        <v>107.33452593917711</v>
      </c>
      <c r="G19" s="3">
        <f t="shared" si="4"/>
        <v>47.493153070432356</v>
      </c>
      <c r="H19" s="8">
        <f t="shared" si="5"/>
        <v>5</v>
      </c>
      <c r="I19" s="8" t="str">
        <f t="shared" si="6"/>
        <v>00</v>
      </c>
      <c r="J19" s="9" t="str">
        <f t="shared" si="7"/>
        <v>5:00</v>
      </c>
      <c r="K19" s="7">
        <f t="shared" si="15"/>
        <v>3</v>
      </c>
      <c r="L19" s="8">
        <f t="shared" si="8"/>
        <v>51</v>
      </c>
      <c r="M19" s="9" t="str">
        <f t="shared" si="9"/>
        <v>3:51</v>
      </c>
      <c r="N19" s="7">
        <f t="shared" si="10"/>
        <v>1</v>
      </c>
      <c r="O19" s="8">
        <f t="shared" si="11"/>
        <v>47</v>
      </c>
      <c r="P19" s="8" t="str">
        <f t="shared" si="12"/>
        <v>1:47</v>
      </c>
      <c r="Q19" s="14">
        <f t="shared" si="13"/>
        <v>47</v>
      </c>
    </row>
    <row r="20" spans="1:17" ht="15">
      <c r="A20" s="7">
        <v>7</v>
      </c>
      <c r="B20" s="8">
        <v>45</v>
      </c>
      <c r="C20" s="1">
        <f t="shared" si="14"/>
        <v>465</v>
      </c>
      <c r="D20" s="2">
        <f t="shared" si="1"/>
        <v>310</v>
      </c>
      <c r="E20" s="2">
        <f t="shared" si="2"/>
        <v>238.46153846153845</v>
      </c>
      <c r="F20" s="2">
        <f t="shared" si="3"/>
        <v>110.91234347048301</v>
      </c>
      <c r="G20" s="3">
        <f t="shared" si="4"/>
        <v>49.0762581727801</v>
      </c>
      <c r="H20" s="8">
        <f t="shared" si="5"/>
        <v>5</v>
      </c>
      <c r="I20" s="8">
        <f t="shared" si="6"/>
        <v>10</v>
      </c>
      <c r="J20" s="9" t="str">
        <f t="shared" si="7"/>
        <v>5:10</v>
      </c>
      <c r="K20" s="7">
        <f t="shared" si="15"/>
        <v>3</v>
      </c>
      <c r="L20" s="8">
        <f t="shared" si="8"/>
        <v>58</v>
      </c>
      <c r="M20" s="9" t="str">
        <f t="shared" si="9"/>
        <v>3:58</v>
      </c>
      <c r="N20" s="7">
        <f t="shared" si="10"/>
        <v>1</v>
      </c>
      <c r="O20" s="8">
        <f t="shared" si="11"/>
        <v>51</v>
      </c>
      <c r="P20" s="8" t="str">
        <f t="shared" si="12"/>
        <v>1:51</v>
      </c>
      <c r="Q20" s="14">
        <f t="shared" si="13"/>
        <v>49</v>
      </c>
    </row>
    <row r="21" spans="1:17" ht="15">
      <c r="A21" s="7">
        <v>8</v>
      </c>
      <c r="B21" s="8" t="str">
        <f>"00"</f>
        <v>00</v>
      </c>
      <c r="C21" s="1">
        <f t="shared" si="14"/>
        <v>480</v>
      </c>
      <c r="D21" s="2">
        <f t="shared" si="1"/>
        <v>320</v>
      </c>
      <c r="E21" s="2">
        <f t="shared" si="2"/>
        <v>246.15384615384616</v>
      </c>
      <c r="F21" s="2">
        <f t="shared" si="3"/>
        <v>114.49016100178892</v>
      </c>
      <c r="G21" s="3">
        <f t="shared" si="4"/>
        <v>50.659363275127845</v>
      </c>
      <c r="H21" s="8">
        <f t="shared" si="5"/>
        <v>5</v>
      </c>
      <c r="I21" s="8">
        <f t="shared" si="6"/>
        <v>20</v>
      </c>
      <c r="J21" s="9" t="str">
        <f t="shared" si="7"/>
        <v>5:20</v>
      </c>
      <c r="K21" s="7">
        <f t="shared" si="15"/>
        <v>4</v>
      </c>
      <c r="L21" s="8" t="str">
        <f t="shared" si="8"/>
        <v>06</v>
      </c>
      <c r="M21" s="9" t="str">
        <f t="shared" si="9"/>
        <v>4:06</v>
      </c>
      <c r="N21" s="7">
        <f t="shared" si="10"/>
        <v>1</v>
      </c>
      <c r="O21" s="8">
        <f t="shared" si="11"/>
        <v>54</v>
      </c>
      <c r="P21" s="8" t="str">
        <f t="shared" si="12"/>
        <v>1:54</v>
      </c>
      <c r="Q21" s="14">
        <f t="shared" si="13"/>
        <v>51</v>
      </c>
    </row>
    <row r="22" spans="1:17" ht="15">
      <c r="A22" s="7">
        <v>8</v>
      </c>
      <c r="B22" s="8">
        <v>15</v>
      </c>
      <c r="C22" s="1">
        <f t="shared" si="14"/>
        <v>495</v>
      </c>
      <c r="D22" s="2">
        <f t="shared" si="1"/>
        <v>330</v>
      </c>
      <c r="E22" s="2">
        <f t="shared" si="2"/>
        <v>253.84615384615384</v>
      </c>
      <c r="F22" s="2">
        <f t="shared" si="3"/>
        <v>118.06797853309482</v>
      </c>
      <c r="G22" s="3">
        <f t="shared" si="4"/>
        <v>52.24246837747559</v>
      </c>
      <c r="H22" s="8">
        <f t="shared" si="5"/>
        <v>5</v>
      </c>
      <c r="I22" s="8">
        <f t="shared" si="6"/>
        <v>30</v>
      </c>
      <c r="J22" s="9" t="str">
        <f t="shared" si="7"/>
        <v>5:30</v>
      </c>
      <c r="K22" s="7">
        <f t="shared" si="15"/>
        <v>4</v>
      </c>
      <c r="L22" s="8">
        <f t="shared" si="8"/>
        <v>14</v>
      </c>
      <c r="M22" s="9" t="str">
        <f t="shared" si="9"/>
        <v>4:14</v>
      </c>
      <c r="N22" s="7">
        <f t="shared" si="10"/>
        <v>1</v>
      </c>
      <c r="O22" s="8">
        <f t="shared" si="11"/>
        <v>58</v>
      </c>
      <c r="P22" s="8" t="str">
        <f t="shared" si="12"/>
        <v>1:58</v>
      </c>
      <c r="Q22" s="14">
        <f t="shared" si="13"/>
        <v>52</v>
      </c>
    </row>
    <row r="23" spans="1:17" ht="15">
      <c r="A23" s="7">
        <v>8</v>
      </c>
      <c r="B23" s="8">
        <v>30</v>
      </c>
      <c r="C23" s="1">
        <f t="shared" si="14"/>
        <v>510</v>
      </c>
      <c r="D23" s="2">
        <f t="shared" si="1"/>
        <v>340</v>
      </c>
      <c r="E23" s="2">
        <f t="shared" si="2"/>
        <v>261.53846153846155</v>
      </c>
      <c r="F23" s="2">
        <f t="shared" si="3"/>
        <v>121.64579606440073</v>
      </c>
      <c r="G23" s="3">
        <f t="shared" si="4"/>
        <v>53.82557347982333</v>
      </c>
      <c r="H23" s="8">
        <f t="shared" si="5"/>
        <v>5</v>
      </c>
      <c r="I23" s="8">
        <f t="shared" si="6"/>
        <v>40</v>
      </c>
      <c r="J23" s="9" t="str">
        <f t="shared" si="7"/>
        <v>5:40</v>
      </c>
      <c r="K23" s="7">
        <f t="shared" si="15"/>
        <v>4</v>
      </c>
      <c r="L23" s="8">
        <f t="shared" si="8"/>
        <v>22</v>
      </c>
      <c r="M23" s="9" t="str">
        <f t="shared" si="9"/>
        <v>4:22</v>
      </c>
      <c r="N23" s="7">
        <f t="shared" si="10"/>
        <v>2</v>
      </c>
      <c r="O23" s="8" t="str">
        <f t="shared" si="11"/>
        <v>02</v>
      </c>
      <c r="P23" s="8" t="str">
        <f t="shared" si="12"/>
        <v>2:02</v>
      </c>
      <c r="Q23" s="14">
        <f t="shared" si="13"/>
        <v>54</v>
      </c>
    </row>
    <row r="24" spans="1:17" ht="15">
      <c r="A24" s="7">
        <v>8</v>
      </c>
      <c r="B24" s="8">
        <v>45</v>
      </c>
      <c r="C24" s="1">
        <f t="shared" si="14"/>
        <v>525</v>
      </c>
      <c r="D24" s="2">
        <f t="shared" si="1"/>
        <v>350</v>
      </c>
      <c r="E24" s="2">
        <f t="shared" si="2"/>
        <v>269.2307692307692</v>
      </c>
      <c r="F24" s="2">
        <f t="shared" si="3"/>
        <v>125.22361359570662</v>
      </c>
      <c r="G24" s="3">
        <f t="shared" si="4"/>
        <v>55.40867858217108</v>
      </c>
      <c r="H24" s="8">
        <f t="shared" si="5"/>
        <v>5</v>
      </c>
      <c r="I24" s="8">
        <f t="shared" si="6"/>
        <v>50</v>
      </c>
      <c r="J24" s="9" t="str">
        <f t="shared" si="7"/>
        <v>5:50</v>
      </c>
      <c r="K24" s="7">
        <f t="shared" si="15"/>
        <v>4</v>
      </c>
      <c r="L24" s="8">
        <f t="shared" si="8"/>
        <v>29</v>
      </c>
      <c r="M24" s="9" t="str">
        <f t="shared" si="9"/>
        <v>4:29</v>
      </c>
      <c r="N24" s="7">
        <f t="shared" si="10"/>
        <v>2</v>
      </c>
      <c r="O24" s="8" t="str">
        <f t="shared" si="11"/>
        <v>05</v>
      </c>
      <c r="P24" s="8" t="str">
        <f t="shared" si="12"/>
        <v>2:05</v>
      </c>
      <c r="Q24" s="14">
        <f t="shared" si="13"/>
        <v>55</v>
      </c>
    </row>
    <row r="25" spans="1:17" ht="15">
      <c r="A25" s="7">
        <v>9</v>
      </c>
      <c r="B25" s="8" t="str">
        <f>"00"</f>
        <v>00</v>
      </c>
      <c r="C25" s="1">
        <f t="shared" si="14"/>
        <v>540</v>
      </c>
      <c r="D25" s="2">
        <f t="shared" si="1"/>
        <v>360</v>
      </c>
      <c r="E25" s="2">
        <f t="shared" si="2"/>
        <v>276.9230769230769</v>
      </c>
      <c r="F25" s="2">
        <f t="shared" si="3"/>
        <v>128.8014311270125</v>
      </c>
      <c r="G25" s="3">
        <f t="shared" si="4"/>
        <v>56.991783684518815</v>
      </c>
      <c r="H25" s="8">
        <f t="shared" si="5"/>
        <v>6</v>
      </c>
      <c r="I25" s="8" t="str">
        <f t="shared" si="6"/>
        <v>00</v>
      </c>
      <c r="J25" s="9" t="str">
        <f t="shared" si="7"/>
        <v>6:00</v>
      </c>
      <c r="K25" s="7">
        <f t="shared" si="15"/>
        <v>4</v>
      </c>
      <c r="L25" s="8">
        <f t="shared" si="8"/>
        <v>37</v>
      </c>
      <c r="M25" s="9" t="str">
        <f t="shared" si="9"/>
        <v>4:37</v>
      </c>
      <c r="N25" s="7">
        <f t="shared" si="10"/>
        <v>2</v>
      </c>
      <c r="O25" s="8" t="str">
        <f t="shared" si="11"/>
        <v>09</v>
      </c>
      <c r="P25" s="8" t="str">
        <f t="shared" si="12"/>
        <v>2:09</v>
      </c>
      <c r="Q25" s="14">
        <f t="shared" si="13"/>
        <v>57</v>
      </c>
    </row>
    <row r="26" spans="1:17" ht="15">
      <c r="A26" s="7">
        <v>9</v>
      </c>
      <c r="B26" s="8">
        <v>15</v>
      </c>
      <c r="C26" s="1">
        <f t="shared" si="14"/>
        <v>555</v>
      </c>
      <c r="D26" s="2">
        <f t="shared" si="1"/>
        <v>370</v>
      </c>
      <c r="E26" s="2">
        <f t="shared" si="2"/>
        <v>284.61538461538464</v>
      </c>
      <c r="F26" s="2">
        <f t="shared" si="3"/>
        <v>132.37924865831843</v>
      </c>
      <c r="G26" s="3">
        <f t="shared" si="4"/>
        <v>58.574888786866566</v>
      </c>
      <c r="H26" s="8">
        <f t="shared" si="5"/>
        <v>6</v>
      </c>
      <c r="I26" s="8">
        <f t="shared" si="6"/>
        <v>10</v>
      </c>
      <c r="J26" s="9" t="str">
        <f t="shared" si="7"/>
        <v>6:10</v>
      </c>
      <c r="K26" s="7">
        <f t="shared" si="15"/>
        <v>4</v>
      </c>
      <c r="L26" s="8">
        <f t="shared" si="8"/>
        <v>45</v>
      </c>
      <c r="M26" s="9" t="str">
        <f t="shared" si="9"/>
        <v>4:45</v>
      </c>
      <c r="N26" s="7">
        <f t="shared" si="10"/>
        <v>2</v>
      </c>
      <c r="O26" s="8">
        <f t="shared" si="11"/>
        <v>12</v>
      </c>
      <c r="P26" s="8" t="str">
        <f t="shared" si="12"/>
        <v>2:12</v>
      </c>
      <c r="Q26" s="14">
        <f t="shared" si="13"/>
        <v>59</v>
      </c>
    </row>
    <row r="27" spans="1:17" ht="15">
      <c r="A27" s="7">
        <v>9</v>
      </c>
      <c r="B27" s="8">
        <v>30</v>
      </c>
      <c r="C27" s="1">
        <f t="shared" si="14"/>
        <v>570</v>
      </c>
      <c r="D27" s="2">
        <f t="shared" si="1"/>
        <v>380</v>
      </c>
      <c r="E27" s="2">
        <f t="shared" si="2"/>
        <v>292.3076923076923</v>
      </c>
      <c r="F27" s="2">
        <f t="shared" si="3"/>
        <v>135.95706618962433</v>
      </c>
      <c r="G27" s="3">
        <f t="shared" si="4"/>
        <v>60.15799388921431</v>
      </c>
      <c r="H27" s="8">
        <f t="shared" si="5"/>
        <v>6</v>
      </c>
      <c r="I27" s="8">
        <f t="shared" si="6"/>
        <v>20</v>
      </c>
      <c r="J27" s="9" t="str">
        <f t="shared" si="7"/>
        <v>6:20</v>
      </c>
      <c r="K27" s="7">
        <f t="shared" si="15"/>
        <v>4</v>
      </c>
      <c r="L27" s="8">
        <f t="shared" si="8"/>
        <v>52</v>
      </c>
      <c r="M27" s="9" t="str">
        <f t="shared" si="9"/>
        <v>4:52</v>
      </c>
      <c r="N27" s="7">
        <f t="shared" si="10"/>
        <v>2</v>
      </c>
      <c r="O27" s="8">
        <f t="shared" si="11"/>
        <v>16</v>
      </c>
      <c r="P27" s="8" t="str">
        <f t="shared" si="12"/>
        <v>2:16</v>
      </c>
      <c r="Q27" s="14">
        <f t="shared" si="13"/>
        <v>0</v>
      </c>
    </row>
    <row r="28" spans="1:17" ht="15">
      <c r="A28" s="7">
        <v>9</v>
      </c>
      <c r="B28" s="8">
        <v>45</v>
      </c>
      <c r="C28" s="1">
        <f t="shared" si="14"/>
        <v>585</v>
      </c>
      <c r="D28" s="2">
        <f t="shared" si="1"/>
        <v>390</v>
      </c>
      <c r="E28" s="2">
        <f t="shared" si="2"/>
        <v>300</v>
      </c>
      <c r="F28" s="2">
        <f t="shared" si="3"/>
        <v>139.53488372093022</v>
      </c>
      <c r="G28" s="3">
        <f t="shared" si="4"/>
        <v>61.741098991562055</v>
      </c>
      <c r="H28" s="8">
        <f t="shared" si="5"/>
        <v>6</v>
      </c>
      <c r="I28" s="8">
        <f t="shared" si="6"/>
        <v>30</v>
      </c>
      <c r="J28" s="9" t="str">
        <f t="shared" si="7"/>
        <v>6:30</v>
      </c>
      <c r="K28" s="7">
        <f t="shared" si="15"/>
        <v>5</v>
      </c>
      <c r="L28" s="8" t="str">
        <f t="shared" si="8"/>
        <v>00</v>
      </c>
      <c r="M28" s="9" t="str">
        <f t="shared" si="9"/>
        <v>5:00</v>
      </c>
      <c r="N28" s="7">
        <f t="shared" si="10"/>
        <v>2</v>
      </c>
      <c r="O28" s="8">
        <f t="shared" si="11"/>
        <v>20</v>
      </c>
      <c r="P28" s="8" t="str">
        <f t="shared" si="12"/>
        <v>2:20</v>
      </c>
      <c r="Q28" s="14">
        <f t="shared" si="13"/>
        <v>2</v>
      </c>
    </row>
    <row r="29" spans="1:17" ht="15.75" thickBot="1">
      <c r="A29" s="10">
        <v>10</v>
      </c>
      <c r="B29" s="11" t="str">
        <f>"00"</f>
        <v>00</v>
      </c>
      <c r="C29" s="4">
        <f t="shared" si="14"/>
        <v>600</v>
      </c>
      <c r="D29" s="5">
        <f t="shared" si="1"/>
        <v>400</v>
      </c>
      <c r="E29" s="5">
        <f t="shared" si="2"/>
        <v>307.6923076923077</v>
      </c>
      <c r="F29" s="5">
        <f t="shared" si="3"/>
        <v>143.11270125223615</v>
      </c>
      <c r="G29" s="6">
        <f t="shared" si="4"/>
        <v>63.324204093909806</v>
      </c>
      <c r="H29" s="11">
        <f t="shared" si="5"/>
        <v>6</v>
      </c>
      <c r="I29" s="11">
        <f t="shared" si="6"/>
        <v>40</v>
      </c>
      <c r="J29" s="12" t="str">
        <f t="shared" si="7"/>
        <v>6:40</v>
      </c>
      <c r="K29" s="10">
        <f t="shared" si="15"/>
        <v>5</v>
      </c>
      <c r="L29" s="11" t="str">
        <f t="shared" si="8"/>
        <v>08</v>
      </c>
      <c r="M29" s="12" t="str">
        <f t="shared" si="9"/>
        <v>5:08</v>
      </c>
      <c r="N29" s="10">
        <f t="shared" si="10"/>
        <v>2</v>
      </c>
      <c r="O29" s="11">
        <f t="shared" si="11"/>
        <v>23</v>
      </c>
      <c r="P29" s="11" t="str">
        <f t="shared" si="12"/>
        <v>2:23</v>
      </c>
      <c r="Q29" s="15">
        <f t="shared" si="13"/>
        <v>3</v>
      </c>
    </row>
  </sheetData>
  <sheetProtection/>
  <mergeCells count="9">
    <mergeCell ref="N2:P2"/>
    <mergeCell ref="N3:P3"/>
    <mergeCell ref="C3:G3"/>
    <mergeCell ref="A1:Q1"/>
    <mergeCell ref="A2:B3"/>
    <mergeCell ref="H3:J3"/>
    <mergeCell ref="K3:M3"/>
    <mergeCell ref="H2:J2"/>
    <mergeCell ref="K2:M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sbreese</cp:lastModifiedBy>
  <cp:lastPrinted>2009-08-31T00:02:21Z</cp:lastPrinted>
  <dcterms:created xsi:type="dcterms:W3CDTF">2009-04-06T01:12:02Z</dcterms:created>
  <dcterms:modified xsi:type="dcterms:W3CDTF">2011-05-04T13:42:15Z</dcterms:modified>
  <cp:category/>
  <cp:version/>
  <cp:contentType/>
  <cp:contentStatus/>
</cp:coreProperties>
</file>